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827"/>
  <workbookPr/>
  <mc:AlternateContent xmlns:mc="http://schemas.openxmlformats.org/markup-compatibility/2006">
    <mc:Choice Requires="x15">
      <x15ac:absPath xmlns:x15ac="http://schemas.microsoft.com/office/spreadsheetml/2010/11/ac" url="C:\Users\katrinak\Documents\web upload\"/>
    </mc:Choice>
  </mc:AlternateContent>
  <bookViews>
    <workbookView xWindow="0" yWindow="0" windowWidth="20490" windowHeight="7530" tabRatio="743" activeTab="5" xr2:uid="{00000000-000D-0000-FFFF-FFFF00000000}"/>
  </bookViews>
  <sheets>
    <sheet name="Guidance notes" sheetId="9" r:id="rId1"/>
    <sheet name="Definitions" sheetId="5" r:id="rId2"/>
    <sheet name="Summary Table" sheetId="4" r:id="rId3"/>
    <sheet name="Volunteer Data" sheetId="1" r:id="rId4"/>
    <sheet name="Family Data" sheetId="3" r:id="rId5"/>
    <sheet name="MONTHLY ACTIVITY" sheetId="7" r:id="rId6"/>
    <sheet name="LISTS" sheetId="6" state="hidden" r:id="rId7"/>
  </sheets>
  <definedNames>
    <definedName name="_xlnm._FilterDatabase" localSheetId="3" hidden="1">'Volunteer Data'!$A$2:$L$17</definedName>
    <definedName name="ChildAge">'Family Data'!#REF!</definedName>
    <definedName name="ChildEthnicity">'Family Data'!#REF!</definedName>
    <definedName name="Engaged">'Family Data'!#REF!</definedName>
    <definedName name="NoDelivery">'Volunteer Data'!#REF!</definedName>
    <definedName name="Other">'Volunteer Data'!#REF!</definedName>
    <definedName name="Reason">'Family Data'!#REF!</definedName>
    <definedName name="Recruiter">'Volunteer Data'!#REF!</definedName>
    <definedName name="Specific">'Volunteer Data'!#REF!</definedName>
    <definedName name="Support">'Family Data'!#REF!</definedName>
    <definedName name="Temp_Break">'Volunteer Data'!#REF!</definedName>
    <definedName name="VolOther">'Volunteer Data'!#REF!</definedName>
    <definedName name="Yes">'Family Data'!#REF!</definedName>
  </definedNames>
  <calcPr calcId="171027"/>
</workbook>
</file>

<file path=xl/calcChain.xml><?xml version="1.0" encoding="utf-8"?>
<calcChain xmlns="http://schemas.openxmlformats.org/spreadsheetml/2006/main">
  <c r="G23" i="1" l="1"/>
  <c r="AM6" i="3"/>
  <c r="AM7" i="3"/>
  <c r="AM8" i="3"/>
  <c r="AM9" i="3"/>
  <c r="AM10" i="3"/>
  <c r="AM11" i="3"/>
  <c r="AM12" i="3"/>
  <c r="AM13" i="3"/>
  <c r="AM14" i="3"/>
  <c r="AM15" i="3"/>
  <c r="AM16" i="3"/>
  <c r="AE6" i="3"/>
  <c r="AE7" i="3"/>
  <c r="AE8" i="3"/>
  <c r="AE9" i="3"/>
  <c r="AE10" i="3"/>
  <c r="AE11" i="3"/>
  <c r="AE12" i="3"/>
  <c r="AE13" i="3"/>
  <c r="AE14" i="3"/>
  <c r="AE15" i="3"/>
  <c r="AE16" i="3"/>
  <c r="AE17" i="3"/>
  <c r="W7" i="3"/>
  <c r="W8" i="3"/>
  <c r="W9" i="3"/>
  <c r="W10" i="3"/>
  <c r="W11" i="3"/>
  <c r="W12" i="3"/>
  <c r="W13" i="3"/>
  <c r="W14" i="3"/>
  <c r="W15" i="3"/>
  <c r="O7" i="3"/>
  <c r="O8" i="3"/>
  <c r="O9" i="3"/>
  <c r="O10" i="3"/>
  <c r="O11" i="3"/>
  <c r="O12" i="3"/>
  <c r="O13" i="3"/>
  <c r="O14" i="3"/>
  <c r="O15" i="3"/>
  <c r="O16" i="3"/>
  <c r="O4" i="4" l="1"/>
  <c r="O16" i="4" l="1"/>
  <c r="O17" i="4"/>
  <c r="O4" i="3" l="1"/>
  <c r="O5" i="3"/>
  <c r="O6" i="3"/>
  <c r="O17" i="3"/>
  <c r="O18" i="3"/>
  <c r="O19" i="3"/>
  <c r="O20" i="3"/>
  <c r="O21" i="3"/>
  <c r="AM4" i="3"/>
  <c r="AM5" i="3"/>
  <c r="AM17" i="3"/>
  <c r="AM18" i="3"/>
  <c r="AM19" i="3"/>
  <c r="AM20" i="3"/>
  <c r="AM21" i="3"/>
  <c r="AE4" i="3"/>
  <c r="AE5" i="3"/>
  <c r="AE18" i="3"/>
  <c r="AE19" i="3"/>
  <c r="AE20" i="3"/>
  <c r="AE21" i="3"/>
  <c r="W4" i="3"/>
  <c r="W5" i="3"/>
  <c r="W6" i="3"/>
  <c r="W16" i="3"/>
  <c r="W17" i="3"/>
  <c r="W18" i="3"/>
  <c r="W19" i="3"/>
  <c r="W20" i="3"/>
  <c r="W21" i="3"/>
  <c r="O3" i="3"/>
  <c r="J26" i="1"/>
  <c r="J23" i="1"/>
  <c r="O18" i="4"/>
  <c r="O15" i="4"/>
  <c r="O14" i="4"/>
  <c r="O5" i="4"/>
  <c r="O6" i="4"/>
  <c r="O7" i="4"/>
  <c r="O8" i="4"/>
  <c r="O9" i="4"/>
  <c r="O10" i="4"/>
  <c r="O11" i="4"/>
  <c r="O12" i="4"/>
  <c r="G41" i="7" l="1"/>
  <c r="G40" i="7"/>
  <c r="G39" i="7"/>
  <c r="G38" i="7"/>
  <c r="G37" i="7"/>
  <c r="G36" i="7"/>
  <c r="G35" i="7"/>
  <c r="G34" i="7"/>
  <c r="G33" i="7"/>
  <c r="G32" i="7"/>
  <c r="G31" i="7"/>
  <c r="G30" i="7"/>
  <c r="G29" i="7"/>
  <c r="G28" i="7"/>
  <c r="G27" i="7"/>
  <c r="G26" i="7"/>
  <c r="G25" i="7"/>
  <c r="AM3" i="3"/>
  <c r="AE3" i="3"/>
  <c r="W3" i="3"/>
  <c r="AP22" i="3"/>
  <c r="AO22" i="3"/>
  <c r="AK22" i="3"/>
  <c r="AH22" i="3"/>
  <c r="AG22" i="3"/>
  <c r="AC22" i="3"/>
  <c r="Z22" i="3"/>
  <c r="Y22" i="3"/>
  <c r="U22" i="3"/>
  <c r="J22" i="3"/>
  <c r="F23" i="1"/>
  <c r="D20" i="7"/>
  <c r="AL23" i="1"/>
  <c r="AE23" i="1"/>
  <c r="X23" i="1"/>
  <c r="Q22" i="3"/>
  <c r="R22" i="3"/>
  <c r="M22" i="3"/>
  <c r="D22" i="3"/>
  <c r="L23" i="1"/>
  <c r="M24" i="3" l="1"/>
  <c r="M27" i="3"/>
  <c r="G42" i="7"/>
  <c r="B20" i="7" l="1" a="1"/>
  <c r="B20" i="7" s="1"/>
  <c r="A20" i="7" a="1"/>
  <c r="A20" i="7" s="1"/>
  <c r="C11" i="7" l="1"/>
  <c r="C17" i="7"/>
  <c r="C18" i="7"/>
  <c r="C6" i="7"/>
  <c r="C5" i="7"/>
  <c r="P20" i="7"/>
  <c r="M20" i="7"/>
  <c r="J20" i="7"/>
  <c r="G20" i="7"/>
  <c r="C20" i="7" l="1" a="1"/>
  <c r="C20" i="7" s="1"/>
  <c r="D22" i="7"/>
  <c r="H42" i="7" s="1"/>
  <c r="K23" i="1"/>
  <c r="AI23" i="1"/>
  <c r="AB23" i="1"/>
  <c r="Q23" i="1"/>
  <c r="AM23" i="1"/>
  <c r="AF23" i="1"/>
  <c r="Y23" i="1"/>
  <c r="R23" i="1"/>
  <c r="U23" i="1"/>
  <c r="N23" i="1"/>
  <c r="I23" i="1"/>
  <c r="N28" i="1" l="1"/>
  <c r="O28" i="1" s="1"/>
  <c r="N25" i="1"/>
  <c r="O2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Maddie Price</author>
  </authors>
  <commentList>
    <comment ref="N23" authorId="0" shapeId="0" xr:uid="{00000000-0006-0000-0200-000001000000}">
      <text>
        <r>
          <rPr>
            <b/>
            <sz val="9"/>
            <color indexed="81"/>
            <rFont val="Tahoma"/>
            <family val="2"/>
          </rPr>
          <t>Maddie Price:</t>
        </r>
        <r>
          <rPr>
            <sz val="9"/>
            <color indexed="81"/>
            <rFont val="Tahoma"/>
            <family val="2"/>
          </rPr>
          <t xml:space="preserve">
No. of volunteers who have been matched once AND total number of volunteers who have been matched</t>
        </r>
      </text>
    </comment>
    <comment ref="U23" authorId="0" shapeId="0" xr:uid="{00000000-0006-0000-0200-000002000000}">
      <text>
        <r>
          <rPr>
            <b/>
            <sz val="9"/>
            <color indexed="81"/>
            <rFont val="Tahoma"/>
            <family val="2"/>
          </rPr>
          <t>Maddie Price:</t>
        </r>
        <r>
          <rPr>
            <sz val="9"/>
            <color indexed="81"/>
            <rFont val="Tahoma"/>
            <family val="2"/>
          </rPr>
          <t xml:space="preserve">
No. of volunteers who have been matched twice
</t>
        </r>
      </text>
    </comment>
    <comment ref="AB23" authorId="0" shapeId="0" xr:uid="{00000000-0006-0000-0200-000003000000}">
      <text>
        <r>
          <rPr>
            <b/>
            <sz val="9"/>
            <color indexed="81"/>
            <rFont val="Tahoma"/>
            <family val="2"/>
          </rPr>
          <t>Maddie Price:</t>
        </r>
        <r>
          <rPr>
            <sz val="9"/>
            <color indexed="81"/>
            <rFont val="Tahoma"/>
            <family val="2"/>
          </rPr>
          <t xml:space="preserve">
No. of volunteers who have been matched three times
</t>
        </r>
      </text>
    </comment>
    <comment ref="AI23" authorId="0" shapeId="0" xr:uid="{00000000-0006-0000-0200-000004000000}">
      <text>
        <r>
          <rPr>
            <b/>
            <sz val="9"/>
            <color indexed="81"/>
            <rFont val="Tahoma"/>
            <family val="2"/>
          </rPr>
          <t>Maddie Price:</t>
        </r>
        <r>
          <rPr>
            <sz val="9"/>
            <color indexed="81"/>
            <rFont val="Tahoma"/>
            <family val="2"/>
          </rPr>
          <t xml:space="preserve">
No. of volunteers who have been matched four time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Maddie Price</author>
  </authors>
  <commentList>
    <comment ref="M22" authorId="0" shapeId="0" xr:uid="{00000000-0006-0000-0300-000001000000}">
      <text>
        <r>
          <rPr>
            <b/>
            <sz val="9"/>
            <color indexed="81"/>
            <rFont val="Tahoma"/>
            <family val="2"/>
          </rPr>
          <t>Maddie Price:</t>
        </r>
        <r>
          <rPr>
            <sz val="9"/>
            <color indexed="81"/>
            <rFont val="Tahoma"/>
            <family val="2"/>
          </rPr>
          <t xml:space="preserve">
No. of families who have been matched once AND total number of families who have been matched</t>
        </r>
      </text>
    </comment>
  </commentList>
</comments>
</file>

<file path=xl/sharedStrings.xml><?xml version="1.0" encoding="utf-8"?>
<sst xmlns="http://schemas.openxmlformats.org/spreadsheetml/2006/main" count="343" uniqueCount="227">
  <si>
    <t>Unknown</t>
  </si>
  <si>
    <t>Gardening</t>
  </si>
  <si>
    <t>Shopping</t>
  </si>
  <si>
    <t>Housework</t>
  </si>
  <si>
    <t>Cooking</t>
  </si>
  <si>
    <t>Other</t>
  </si>
  <si>
    <t>Notes</t>
  </si>
  <si>
    <t>Mixed</t>
  </si>
  <si>
    <t>White</t>
  </si>
  <si>
    <t>Black / Black British</t>
  </si>
  <si>
    <t>Asian / Asian British</t>
  </si>
  <si>
    <t>Male</t>
  </si>
  <si>
    <t>Female</t>
  </si>
  <si>
    <t>18 - 25</t>
  </si>
  <si>
    <t>26 - 34</t>
  </si>
  <si>
    <t>35 - 44</t>
  </si>
  <si>
    <t>45 - 54</t>
  </si>
  <si>
    <t>55 - 63</t>
  </si>
  <si>
    <t>65+</t>
  </si>
  <si>
    <t>Yes</t>
  </si>
  <si>
    <t>No</t>
  </si>
  <si>
    <t>Regular</t>
  </si>
  <si>
    <t>Ad-Hoc</t>
  </si>
  <si>
    <t>Cleared</t>
  </si>
  <si>
    <t>Collecting prescriptions</t>
  </si>
  <si>
    <t>Dog walking / pets</t>
  </si>
  <si>
    <t>Driving to appointments</t>
  </si>
  <si>
    <t>Help siblings with homework</t>
  </si>
  <si>
    <t>Help find local support</t>
  </si>
  <si>
    <t>Help with IT / sharing hobbies</t>
  </si>
  <si>
    <t>Helping with social outings</t>
  </si>
  <si>
    <t>Ironing</t>
  </si>
  <si>
    <t>Play activities with siblings</t>
  </si>
  <si>
    <t>Signposting to advice of finance</t>
  </si>
  <si>
    <t>Someone to talk to</t>
  </si>
  <si>
    <t>Taking siblings to / from school</t>
  </si>
  <si>
    <t xml:space="preserve">ad hoc  - Child currently in hospital </t>
  </si>
  <si>
    <t xml:space="preserve"> VOLUINTEER ID</t>
  </si>
  <si>
    <t>AGE</t>
  </si>
  <si>
    <t>GENDER</t>
  </si>
  <si>
    <t>ETHNICITY</t>
  </si>
  <si>
    <t>DISABILITY</t>
  </si>
  <si>
    <t>VOL TYPE</t>
  </si>
  <si>
    <t>TIME</t>
  </si>
  <si>
    <t>DATE STARTED TRAINING</t>
  </si>
  <si>
    <t>DATE COMPLETED TRAINING</t>
  </si>
  <si>
    <t>REASON FOR WITHDRAWING</t>
  </si>
  <si>
    <t>TRAINED</t>
  </si>
  <si>
    <t>MAY</t>
  </si>
  <si>
    <t>JUN</t>
  </si>
  <si>
    <t>JUL</t>
  </si>
  <si>
    <t>AUG</t>
  </si>
  <si>
    <t>SEP</t>
  </si>
  <si>
    <t>OCT</t>
  </si>
  <si>
    <t>NOV</t>
  </si>
  <si>
    <t>DEC</t>
  </si>
  <si>
    <t>JAN</t>
  </si>
  <si>
    <t>FEB</t>
  </si>
  <si>
    <t>MAR</t>
  </si>
  <si>
    <t>APR</t>
  </si>
  <si>
    <t>Engaged</t>
  </si>
  <si>
    <t>Volunteer Definitions</t>
  </si>
  <si>
    <t>MATCHED TO (FAMILY ID)</t>
  </si>
  <si>
    <t>FIRST DATE OF DELIVERY</t>
  </si>
  <si>
    <t>FIRST MATCH</t>
  </si>
  <si>
    <t>REGULAR 
/ AD HOC</t>
  </si>
  <si>
    <t>DATE MATCH COMPLETED</t>
  </si>
  <si>
    <t>SECOND MATCH</t>
  </si>
  <si>
    <t>THIRD MATCH</t>
  </si>
  <si>
    <t>FOURTH MATCH</t>
  </si>
  <si>
    <t>NO. OF VOLUNTEERS WHO HAVE BEEN MATCHED FOUR TIMES</t>
  </si>
  <si>
    <t>NO. OF VOLUNTEER-FAMILY MATCHES IN TOTAL</t>
  </si>
  <si>
    <t>NO. OF COMPLETED MATCHES IN TOTAL</t>
  </si>
  <si>
    <t>Please insert new line above this to ensure formulae calculate correctly!</t>
  </si>
  <si>
    <t>DBS CLEARED</t>
  </si>
  <si>
    <t>APPLICATIONS RECEIVED (ENGAGED)</t>
  </si>
  <si>
    <t>NO. WITHDRAWN</t>
  </si>
  <si>
    <t>WITHDRAWN</t>
  </si>
  <si>
    <t>SUPPORT GIVEN</t>
  </si>
  <si>
    <t>WEEK 1</t>
  </si>
  <si>
    <t>WEEK 2</t>
  </si>
  <si>
    <t>HOURS</t>
  </si>
  <si>
    <t>Weekend Day</t>
  </si>
  <si>
    <t>Weekend Evening</t>
  </si>
  <si>
    <t>Week Day</t>
  </si>
  <si>
    <t>Week Evening</t>
  </si>
  <si>
    <t>WEEK 3</t>
  </si>
  <si>
    <t>WEEK 4</t>
  </si>
  <si>
    <t>WEEK 5</t>
  </si>
  <si>
    <t>FAMILY 
ID</t>
  </si>
  <si>
    <t>MATCH 
ID</t>
  </si>
  <si>
    <t>VOLUNTEERS</t>
  </si>
  <si>
    <t>FAMILIES</t>
  </si>
  <si>
    <t>TOTAL HOURS SUPPORT PROVIDED IN MONTH</t>
  </si>
  <si>
    <t>NO. VOLUNTEERS</t>
  </si>
  <si>
    <t>NO. VOL-FAM MATCHES</t>
  </si>
  <si>
    <t>VOLUINTEER ID</t>
  </si>
  <si>
    <t>0-4</t>
  </si>
  <si>
    <t>5-10</t>
  </si>
  <si>
    <t>11-14</t>
  </si>
  <si>
    <t>15-17</t>
  </si>
  <si>
    <t>FAMILY ID</t>
  </si>
  <si>
    <t>AFFECTED CHILD ETHNICITY</t>
  </si>
  <si>
    <t>AGE OF AFFECTED CHILD</t>
  </si>
  <si>
    <t xml:space="preserve">DATE OF ENGAGEMENT </t>
  </si>
  <si>
    <t>DATE OF INITIAL ASSESSMENT</t>
  </si>
  <si>
    <t>SUPPORT TYPE 1</t>
  </si>
  <si>
    <t>SUPPORT TYPE 2</t>
  </si>
  <si>
    <t>SUPPORT TYPE 3</t>
  </si>
  <si>
    <t>NOTES</t>
  </si>
  <si>
    <t>WEEKS TO MATCH</t>
  </si>
  <si>
    <t>REASON MATCH COMPLETED</t>
  </si>
  <si>
    <t>MATCHED TO (VOLUNTEER ID)</t>
  </si>
  <si>
    <t>Loss of contact</t>
  </si>
  <si>
    <t>Unhappy with project</t>
  </si>
  <si>
    <t>Ill-health</t>
  </si>
  <si>
    <t>Moved away</t>
  </si>
  <si>
    <t>Changed their mind</t>
  </si>
  <si>
    <t>Change of circumstances</t>
  </si>
  <si>
    <t>No time - work</t>
  </si>
  <si>
    <t>No time - family</t>
  </si>
  <si>
    <t>Unhappy with the project</t>
  </si>
  <si>
    <t>Other / No reason given</t>
  </si>
  <si>
    <t>Other commitments</t>
  </si>
  <si>
    <t>ENGAGED</t>
  </si>
  <si>
    <t>Death of affected child</t>
  </si>
  <si>
    <t>Ethnicity</t>
  </si>
  <si>
    <t>Type of volunteer</t>
  </si>
  <si>
    <t>!st time Volunteer?</t>
  </si>
  <si>
    <t>Sex</t>
  </si>
  <si>
    <t>Age</t>
  </si>
  <si>
    <t>Volunteer Withdrawal Reasons</t>
  </si>
  <si>
    <t>Type of Support</t>
  </si>
  <si>
    <t>Time of support</t>
  </si>
  <si>
    <t>DBS</t>
  </si>
  <si>
    <t>Age of child</t>
  </si>
  <si>
    <t>Change in support needs</t>
  </si>
  <si>
    <t>Change to affected child’s arrangements</t>
  </si>
  <si>
    <t>Change in family circumstance</t>
  </si>
  <si>
    <t>Unhappy with volunteer</t>
  </si>
  <si>
    <t>Unhappy with arrangement</t>
  </si>
  <si>
    <t>Match Completed</t>
  </si>
  <si>
    <t>Family withdrawal reasons</t>
  </si>
  <si>
    <t>Match fulfilled</t>
  </si>
  <si>
    <t>Family withdrawn from project</t>
  </si>
  <si>
    <t>Volunteer withdrawn from project</t>
  </si>
  <si>
    <t>Volunteer – unhappy with arrangements</t>
  </si>
  <si>
    <t>Volunteer – change in support able to provide</t>
  </si>
  <si>
    <t>Volunteer – unhappy with family</t>
  </si>
  <si>
    <t>Family – unhappy with volunteer</t>
  </si>
  <si>
    <t>Family – unhappy with arrangements</t>
  </si>
  <si>
    <t>Family – change in support needs</t>
  </si>
  <si>
    <t>NO. RECRUITED (TRAINED AND DBS CLEARED)</t>
  </si>
  <si>
    <t>NO. 
FAMILIES</t>
  </si>
  <si>
    <t>Family - change in circumstances</t>
  </si>
  <si>
    <t>Volunteer- change in circumstances</t>
  </si>
  <si>
    <t>The monthly activity only has to be recorded on the 'monthly activity' tab. You only need to input where activity has taken place (i.e. you do not need to enter a line for a family-volunteer match if no support was delivered in that month.)</t>
  </si>
  <si>
    <t>Family Definitions</t>
  </si>
  <si>
    <t>DATE MATCHED</t>
  </si>
  <si>
    <t>DATE WITHDREW FROM PROJECT (WHERE APPLICABLE)</t>
  </si>
  <si>
    <t>Check zero</t>
  </si>
  <si>
    <t>Support</t>
  </si>
  <si>
    <t>Hours</t>
  </si>
  <si>
    <t>Supporting at appointments</t>
  </si>
  <si>
    <t>V001</t>
  </si>
  <si>
    <t>DBS CLEARED?</t>
  </si>
  <si>
    <t>Sent</t>
  </si>
  <si>
    <t>Not yet actioned</t>
  </si>
  <si>
    <t>Enquired</t>
  </si>
  <si>
    <t>Trained</t>
  </si>
  <si>
    <t>Recruited</t>
  </si>
  <si>
    <t>Application form received from a potential volunteer</t>
  </si>
  <si>
    <t xml:space="preserve">Volunteer has completed the training </t>
  </si>
  <si>
    <t>Matched</t>
  </si>
  <si>
    <t>Have to track separately</t>
  </si>
  <si>
    <t>Volunteer data tab</t>
  </si>
  <si>
    <t>TOTAL</t>
  </si>
  <si>
    <t>Enquiry received from a potential volunteer via phone / email / in person</t>
  </si>
  <si>
    <t>F001</t>
  </si>
  <si>
    <t>DATE APPLICATION RECEIVED (ENGAGED)</t>
  </si>
  <si>
    <t>NO. RECRUITED</t>
  </si>
  <si>
    <t>Volunteer matched to a suitable family who they can support</t>
  </si>
  <si>
    <t>Details received for the family and added to the database / spreadsheet</t>
  </si>
  <si>
    <t>Family matched to a suitable volunteer who can support them</t>
  </si>
  <si>
    <t>Withdrawn</t>
  </si>
  <si>
    <t>Volunteer notifies that they no longer want to volunteer with the project</t>
  </si>
  <si>
    <t>Family notifies that they no longer want to be a a part of the project</t>
  </si>
  <si>
    <t>Family data tab</t>
  </si>
  <si>
    <t>No. of volunteers recruited (DBS cleared and trained)</t>
  </si>
  <si>
    <t>No. of volunteers matched</t>
  </si>
  <si>
    <t>No. of volunteer-family matches</t>
  </si>
  <si>
    <t>No. of volunteers who have given support</t>
  </si>
  <si>
    <t>DATA SOURCE</t>
  </si>
  <si>
    <t>Tab</t>
  </si>
  <si>
    <t>Monthly activity</t>
  </si>
  <si>
    <t>Volunteer Data</t>
  </si>
  <si>
    <t>Family Data</t>
  </si>
  <si>
    <t>Summary Table</t>
  </si>
  <si>
    <t>Definitions</t>
  </si>
  <si>
    <t>Workbook overview</t>
  </si>
  <si>
    <t>Please note, that once you start to input data for the next month, the total figures will automatically recalculate to incorporate all data that has been recorded. Therefore you must copy over each month's data into the Summary Table before you start to enter data for the following month.</t>
  </si>
  <si>
    <t>The summary table tab is where you should collate the data you have collected each month. Once you have a full month's data you should check the total for each of the different KPIs and copy this information over from the other sheets into the Summary Table to reflect the data for that month.</t>
  </si>
  <si>
    <t>This tab provides definitions for the data that the workbook will help you to collect and is for information only.</t>
  </si>
  <si>
    <t>Any column that asks for a date has to have data input in format DD/MM/YYYY.</t>
  </si>
  <si>
    <t>The first line has been completed with example data to show you how to use this sheet. Please delete this data when you start to input your own.</t>
  </si>
  <si>
    <t>Each volunteer should be given a unique code for tracking throughout the project - we suggest you use V001, V002, V003 etc</t>
  </si>
  <si>
    <t>Each family should be given a unique code for tracking throughout the project - we suggest you use F001, F002, F003 etc</t>
  </si>
  <si>
    <t xml:space="preserve">Each month, make sure you have a blank version of the monthly activity sheet before you start to complete it with that month's data.  </t>
  </si>
  <si>
    <r>
      <t xml:space="preserve">You do not need to write anything in any cells that are </t>
    </r>
    <r>
      <rPr>
        <b/>
        <sz val="11"/>
        <color theme="1"/>
        <rFont val="Calibri"/>
        <family val="2"/>
        <scheme val="minor"/>
      </rPr>
      <t>green</t>
    </r>
    <r>
      <rPr>
        <sz val="11"/>
        <color theme="1"/>
        <rFont val="Calibri"/>
        <family val="2"/>
        <scheme val="minor"/>
      </rPr>
      <t xml:space="preserve"> or </t>
    </r>
    <r>
      <rPr>
        <b/>
        <sz val="11"/>
        <color theme="1"/>
        <rFont val="Calibri"/>
        <family val="2"/>
        <scheme val="minor"/>
      </rPr>
      <t>grey</t>
    </r>
    <r>
      <rPr>
        <sz val="11"/>
        <color theme="1"/>
        <rFont val="Calibri"/>
        <family val="2"/>
        <scheme val="minor"/>
      </rPr>
      <t xml:space="preserve"> - these have formulae in and will auto-fill.</t>
    </r>
  </si>
  <si>
    <t>Match information has to be recorded on both the volunteer tab and family data tab.</t>
  </si>
  <si>
    <t>No. of families engaged</t>
  </si>
  <si>
    <t>No. of families matched</t>
  </si>
  <si>
    <t>No. of family-volunteer matches</t>
  </si>
  <si>
    <t xml:space="preserve">No. of family matches completed </t>
  </si>
  <si>
    <t>No. of families who have withdrawn from the project</t>
  </si>
  <si>
    <t>No. of volunteers who have withdrawn form the project</t>
  </si>
  <si>
    <t>No. of volunteers engaged (application received)</t>
  </si>
  <si>
    <t>No. of volunteers DBS cleared</t>
  </si>
  <si>
    <t>No. of volunteers trained</t>
  </si>
  <si>
    <t xml:space="preserve">Each time you have copied over the monthly activity figures into the Summary Table, save the file for that month and then 'Save as' to start a new file for the following month. You can then add to the Volunteer/Family data tabs and complete a new 'MONTHLY ACTIVITY' tab for the activity that month. </t>
  </si>
  <si>
    <t>All data is collected via the sheets in this workbook apart from the no. of enquiries for volunteers. If you decide you want to record data for this measure, it will need to be recorded separately. As you are unlikely to have any volunteer information at enquiry stage, it cannot be recorded on the Volunteer Data tab.</t>
  </si>
  <si>
    <t>No. of volunteer enquiries</t>
  </si>
  <si>
    <t>DBS Cleared</t>
  </si>
  <si>
    <t>Volunteer has completed their DBS checks</t>
  </si>
  <si>
    <t>Volunteer is trained and DBS cleared</t>
  </si>
  <si>
    <t>Please ensure you insert any new lines above the yellow line for volunteer/family data and the monthly activity, so that the formulae at the bottom continue to calculate correctly.</t>
  </si>
  <si>
    <t>Please note that some cells in the workbook have been protected to try and help ensure the workbook keeps working as it should do! However, if you do need to make any changes to the workbook by unprotecting those cells, then the password you need to enter to do this is "FSVP01". You may need to do this if you reach more than 4 matches for an individual volunteer/family and hence need to add a further set of match data to this tab (and update the formulae that these feed into).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</si>
</sst>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4"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b/>
      <sz val="9"/>
      <color theme="0"/>
      <name val="Calibri"/>
      <family val="2"/>
      <scheme val="minor"/>
    </font>
    <font>
      <b/>
      <sz val="9"/>
      <color theme="1"/>
      <name val="Calibri"/>
      <family val="2"/>
      <scheme val="minor"/>
    </font>
    <font>
      <b/>
      <sz val="9"/>
      <name val="Calibri"/>
      <family val="2"/>
      <scheme val="minor"/>
    </font>
    <font>
      <b/>
      <u/>
      <sz val="11"/>
      <color theme="1"/>
      <name val="Calibri"/>
      <family val="2"/>
      <scheme val="minor"/>
    </font>
    <font>
      <b/>
      <sz val="11"/>
      <name val="Calibri"/>
      <family val="2"/>
      <scheme val="minor"/>
    </font>
    <font>
      <b/>
      <i/>
      <sz val="9"/>
      <color theme="1"/>
      <name val="Calibri"/>
      <family val="2"/>
      <scheme val="minor"/>
    </font>
    <font>
      <i/>
      <sz val="9"/>
      <color theme="1"/>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002060"/>
        <bgColor indexed="64"/>
      </patternFill>
    </fill>
    <fill>
      <patternFill patternType="solid">
        <fgColor theme="1"/>
        <bgColor indexed="64"/>
      </patternFill>
    </fill>
    <fill>
      <patternFill patternType="solid">
        <fgColor rgb="FF0070C0"/>
        <bgColor indexed="64"/>
      </patternFill>
    </fill>
    <fill>
      <patternFill patternType="solid">
        <fgColor rgb="FF00B050"/>
        <bgColor indexed="64"/>
      </patternFill>
    </fill>
    <fill>
      <patternFill patternType="solid">
        <fgColor rgb="FFFF0000"/>
        <bgColor indexed="64"/>
      </patternFill>
    </fill>
    <fill>
      <patternFill patternType="solid">
        <fgColor rgb="FFFF3399"/>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rgb="FF7030A0"/>
        <bgColor indexed="64"/>
      </patternFill>
    </fill>
  </fills>
  <borders count="5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s>
  <cellStyleXfs count="2">
    <xf numFmtId="0" fontId="0" fillId="0" borderId="0"/>
    <xf numFmtId="43" fontId="3" fillId="0" borderId="0" applyFont="0" applyFill="0" applyBorder="0" applyAlignment="0" applyProtection="0"/>
  </cellStyleXfs>
  <cellXfs count="225">
    <xf numFmtId="0" fontId="0" fillId="0" borderId="0" xfId="0"/>
    <xf numFmtId="0" fontId="0" fillId="0" borderId="0" xfId="0"/>
    <xf numFmtId="0" fontId="6" fillId="0" borderId="0" xfId="0" applyFont="1"/>
    <xf numFmtId="0" fontId="0" fillId="0" borderId="0" xfId="0" applyFont="1"/>
    <xf numFmtId="0" fontId="5" fillId="0" borderId="0" xfId="0" applyFont="1"/>
    <xf numFmtId="0" fontId="6" fillId="0" borderId="0" xfId="0" applyFont="1" applyFill="1" applyBorder="1"/>
    <xf numFmtId="0" fontId="0" fillId="0" borderId="0" xfId="0" applyFont="1" applyFill="1"/>
    <xf numFmtId="49" fontId="6" fillId="0" borderId="0" xfId="0" applyNumberFormat="1" applyFont="1" applyFill="1" applyBorder="1"/>
    <xf numFmtId="49" fontId="6" fillId="0" borderId="0" xfId="0" applyNumberFormat="1" applyFont="1"/>
    <xf numFmtId="0" fontId="0" fillId="0" borderId="0" xfId="0" applyAlignment="1">
      <alignment vertical="center"/>
    </xf>
    <xf numFmtId="0" fontId="7" fillId="6" borderId="0" xfId="0" applyFont="1" applyFill="1" applyAlignment="1">
      <alignment horizontal="center" vertical="center" wrapText="1"/>
    </xf>
    <xf numFmtId="49" fontId="7" fillId="6" borderId="0" xfId="0" applyNumberFormat="1" applyFont="1" applyFill="1" applyAlignment="1">
      <alignment horizontal="center" vertical="center" wrapText="1"/>
    </xf>
    <xf numFmtId="0" fontId="0" fillId="0" borderId="31" xfId="0" applyBorder="1" applyAlignment="1">
      <alignment wrapText="1"/>
    </xf>
    <xf numFmtId="0" fontId="10" fillId="0" borderId="0" xfId="0" applyFont="1"/>
    <xf numFmtId="0" fontId="0" fillId="0" borderId="35" xfId="0" applyFont="1" applyFill="1" applyBorder="1"/>
    <xf numFmtId="0" fontId="0" fillId="0" borderId="13" xfId="0" applyFont="1" applyFill="1" applyBorder="1"/>
    <xf numFmtId="0" fontId="0" fillId="0" borderId="36" xfId="0" applyFont="1" applyFill="1" applyBorder="1"/>
    <xf numFmtId="0" fontId="0" fillId="0" borderId="3" xfId="0" applyFont="1" applyFill="1" applyBorder="1"/>
    <xf numFmtId="0" fontId="0" fillId="0" borderId="36" xfId="0" applyFont="1" applyFill="1" applyBorder="1" applyAlignment="1">
      <alignment horizontal="right" vertical="top"/>
    </xf>
    <xf numFmtId="0" fontId="5" fillId="0" borderId="23" xfId="0" applyFont="1" applyFill="1" applyBorder="1"/>
    <xf numFmtId="1" fontId="5" fillId="0" borderId="22" xfId="0" applyNumberFormat="1" applyFont="1" applyFill="1" applyBorder="1"/>
    <xf numFmtId="0" fontId="5" fillId="0" borderId="34" xfId="0" applyFont="1" applyFill="1" applyBorder="1"/>
    <xf numFmtId="0" fontId="0" fillId="0" borderId="37" xfId="0" applyFont="1" applyFill="1" applyBorder="1"/>
    <xf numFmtId="0" fontId="0" fillId="0" borderId="11" xfId="0" applyFont="1" applyFill="1" applyBorder="1"/>
    <xf numFmtId="0" fontId="5" fillId="0" borderId="38" xfId="0" applyFont="1" applyFill="1" applyBorder="1"/>
    <xf numFmtId="0" fontId="0" fillId="0" borderId="23" xfId="0" applyFont="1" applyFill="1" applyBorder="1"/>
    <xf numFmtId="0" fontId="0" fillId="0" borderId="3" xfId="0" applyFont="1" applyFill="1" applyBorder="1" applyAlignment="1">
      <alignment horizontal="center" vertical="top"/>
    </xf>
    <xf numFmtId="0" fontId="0" fillId="0" borderId="34" xfId="0" applyFont="1" applyFill="1" applyBorder="1"/>
    <xf numFmtId="0" fontId="11" fillId="9" borderId="14" xfId="0" applyFont="1" applyFill="1" applyBorder="1" applyAlignment="1"/>
    <xf numFmtId="0" fontId="11" fillId="9" borderId="15" xfId="0" applyFont="1" applyFill="1" applyBorder="1" applyAlignment="1"/>
    <xf numFmtId="0" fontId="11" fillId="9" borderId="16" xfId="0" applyFont="1" applyFill="1" applyBorder="1" applyAlignment="1"/>
    <xf numFmtId="0" fontId="0" fillId="0" borderId="17" xfId="0" applyFont="1" applyFill="1" applyBorder="1"/>
    <xf numFmtId="0" fontId="0" fillId="0" borderId="8" xfId="0" applyFont="1" applyFill="1" applyBorder="1"/>
    <xf numFmtId="0" fontId="0" fillId="0" borderId="8" xfId="0" applyFont="1" applyFill="1" applyBorder="1" applyAlignment="1">
      <alignment horizontal="right" vertical="top"/>
    </xf>
    <xf numFmtId="0" fontId="0" fillId="0" borderId="10" xfId="0" applyFont="1" applyFill="1" applyBorder="1"/>
    <xf numFmtId="0" fontId="0" fillId="0" borderId="38" xfId="0" applyFont="1" applyFill="1" applyBorder="1"/>
    <xf numFmtId="0" fontId="0" fillId="0" borderId="39" xfId="0" applyFont="1" applyFill="1" applyBorder="1"/>
    <xf numFmtId="0" fontId="0" fillId="0" borderId="40" xfId="0" applyFont="1" applyFill="1" applyBorder="1"/>
    <xf numFmtId="0" fontId="0" fillId="0" borderId="41" xfId="0" applyFont="1" applyFill="1" applyBorder="1"/>
    <xf numFmtId="0" fontId="4" fillId="6" borderId="14"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42" xfId="0" applyFont="1" applyFill="1" applyBorder="1" applyAlignment="1">
      <alignment horizontal="center" vertical="center"/>
    </xf>
    <xf numFmtId="0" fontId="4" fillId="14" borderId="6" xfId="0" applyFont="1" applyFill="1" applyBorder="1" applyAlignment="1">
      <alignment horizontal="center" vertical="center"/>
    </xf>
    <xf numFmtId="0" fontId="0" fillId="0" borderId="43" xfId="0" applyFont="1" applyFill="1" applyBorder="1"/>
    <xf numFmtId="0" fontId="0" fillId="0" borderId="44" xfId="0" applyFont="1" applyFill="1" applyBorder="1"/>
    <xf numFmtId="0" fontId="0" fillId="0" borderId="45" xfId="0" applyFont="1" applyFill="1" applyBorder="1"/>
    <xf numFmtId="0" fontId="0" fillId="13" borderId="30" xfId="0" applyFont="1" applyFill="1" applyBorder="1"/>
    <xf numFmtId="0" fontId="0" fillId="13" borderId="33" xfId="0" applyFont="1" applyFill="1" applyBorder="1"/>
    <xf numFmtId="0" fontId="0" fillId="13" borderId="29" xfId="0" applyFont="1" applyFill="1" applyBorder="1"/>
    <xf numFmtId="0" fontId="0" fillId="0" borderId="46" xfId="0" applyFont="1" applyFill="1" applyBorder="1"/>
    <xf numFmtId="1" fontId="5" fillId="0" borderId="47" xfId="0" applyNumberFormat="1" applyFont="1" applyFill="1" applyBorder="1"/>
    <xf numFmtId="0" fontId="8" fillId="0" borderId="0" xfId="0" applyFont="1" applyProtection="1">
      <protection locked="0"/>
    </xf>
    <xf numFmtId="0" fontId="6" fillId="0" borderId="0" xfId="0" applyFont="1" applyProtection="1">
      <protection locked="0"/>
    </xf>
    <xf numFmtId="0" fontId="8" fillId="7" borderId="15" xfId="0" applyFont="1" applyFill="1" applyBorder="1" applyAlignment="1" applyProtection="1">
      <alignment horizontal="center"/>
      <protection locked="0"/>
    </xf>
    <xf numFmtId="0" fontId="6" fillId="0" borderId="0" xfId="0" applyFont="1" applyFill="1" applyBorder="1" applyProtection="1">
      <protection locked="0"/>
    </xf>
    <xf numFmtId="0" fontId="7" fillId="6" borderId="19"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1" xfId="0" applyFont="1" applyFill="1" applyBorder="1" applyAlignment="1" applyProtection="1">
      <alignment horizontal="center" vertical="center" wrapText="1"/>
      <protection locked="0"/>
    </xf>
    <xf numFmtId="0" fontId="7" fillId="7" borderId="15" xfId="0" applyFont="1" applyFill="1" applyBorder="1" applyAlignment="1" applyProtection="1">
      <alignment horizontal="center" vertical="center" wrapText="1"/>
      <protection locked="0"/>
    </xf>
    <xf numFmtId="0" fontId="7" fillId="8" borderId="19" xfId="0" applyFont="1" applyFill="1" applyBorder="1" applyAlignment="1" applyProtection="1">
      <alignment horizontal="center" vertical="center" wrapText="1"/>
      <protection locked="0"/>
    </xf>
    <xf numFmtId="0" fontId="7" fillId="8" borderId="20" xfId="0" applyFont="1" applyFill="1" applyBorder="1" applyAlignment="1" applyProtection="1">
      <alignment horizontal="center" vertical="center" wrapText="1"/>
      <protection locked="0"/>
    </xf>
    <xf numFmtId="0" fontId="7" fillId="8" borderId="21"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8" fillId="0" borderId="0" xfId="0" applyFont="1" applyFill="1" applyBorder="1" applyAlignment="1" applyProtection="1">
      <alignment wrapText="1"/>
      <protection locked="0"/>
    </xf>
    <xf numFmtId="0" fontId="12" fillId="0" borderId="17" xfId="0" applyFont="1" applyFill="1" applyBorder="1" applyProtection="1">
      <protection locked="0"/>
    </xf>
    <xf numFmtId="0" fontId="13" fillId="0" borderId="13" xfId="0" applyFont="1" applyFill="1" applyBorder="1" applyProtection="1">
      <protection locked="0"/>
    </xf>
    <xf numFmtId="14" fontId="13" fillId="0" borderId="13" xfId="0" applyNumberFormat="1" applyFont="1" applyFill="1" applyBorder="1" applyProtection="1">
      <protection locked="0"/>
    </xf>
    <xf numFmtId="14" fontId="13" fillId="0" borderId="13" xfId="0" applyNumberFormat="1" applyFont="1" applyFill="1" applyBorder="1" applyAlignment="1" applyProtection="1">
      <alignment horizontal="right"/>
      <protection locked="0"/>
    </xf>
    <xf numFmtId="14" fontId="13" fillId="0" borderId="18" xfId="0" applyNumberFormat="1" applyFont="1" applyFill="1" applyBorder="1" applyAlignment="1" applyProtection="1">
      <alignment horizontal="right"/>
      <protection locked="0"/>
    </xf>
    <xf numFmtId="0" fontId="13" fillId="7" borderId="1" xfId="0" applyFont="1" applyFill="1" applyBorder="1" applyProtection="1">
      <protection locked="0"/>
    </xf>
    <xf numFmtId="0" fontId="13" fillId="0" borderId="17" xfId="0" applyFont="1" applyFill="1" applyBorder="1" applyAlignment="1" applyProtection="1">
      <alignment horizontal="left"/>
      <protection locked="0"/>
    </xf>
    <xf numFmtId="0" fontId="13" fillId="0" borderId="13" xfId="0" applyFont="1" applyFill="1" applyBorder="1" applyAlignment="1" applyProtection="1">
      <alignment horizontal="left"/>
      <protection locked="0"/>
    </xf>
    <xf numFmtId="0" fontId="13" fillId="0" borderId="18" xfId="0" applyFont="1" applyFill="1" applyBorder="1" applyProtection="1">
      <protection locked="0"/>
    </xf>
    <xf numFmtId="0" fontId="13" fillId="7" borderId="2" xfId="0" applyFont="1" applyFill="1" applyBorder="1" applyProtection="1">
      <protection locked="0"/>
    </xf>
    <xf numFmtId="0" fontId="13" fillId="0" borderId="0" xfId="0" applyFont="1" applyFill="1" applyBorder="1" applyProtection="1">
      <protection locked="0"/>
    </xf>
    <xf numFmtId="0" fontId="8" fillId="0" borderId="8" xfId="0" applyFont="1" applyFill="1" applyBorder="1" applyAlignment="1" applyProtection="1">
      <protection locked="0"/>
    </xf>
    <xf numFmtId="0" fontId="6" fillId="0" borderId="3" xfId="0" applyFont="1" applyFill="1" applyBorder="1" applyProtection="1">
      <protection locked="0"/>
    </xf>
    <xf numFmtId="14" fontId="6" fillId="0" borderId="3" xfId="0" applyNumberFormat="1" applyFont="1" applyFill="1" applyBorder="1" applyAlignment="1" applyProtection="1">
      <alignment wrapText="1"/>
      <protection locked="0"/>
    </xf>
    <xf numFmtId="14" fontId="6" fillId="0" borderId="3" xfId="0" applyNumberFormat="1" applyFont="1" applyFill="1" applyBorder="1" applyAlignment="1" applyProtection="1">
      <alignment horizontal="right"/>
      <protection locked="0"/>
    </xf>
    <xf numFmtId="14" fontId="6" fillId="0" borderId="3" xfId="0" applyNumberFormat="1" applyFont="1" applyFill="1" applyBorder="1" applyProtection="1">
      <protection locked="0"/>
    </xf>
    <xf numFmtId="14" fontId="6" fillId="0" borderId="9" xfId="0" applyNumberFormat="1" applyFont="1" applyFill="1" applyBorder="1" applyAlignment="1" applyProtection="1">
      <alignment horizontal="right"/>
      <protection locked="0"/>
    </xf>
    <xf numFmtId="0" fontId="6" fillId="7" borderId="2" xfId="0" applyFont="1" applyFill="1" applyBorder="1" applyAlignment="1" applyProtection="1">
      <protection locked="0"/>
    </xf>
    <xf numFmtId="0" fontId="6" fillId="0" borderId="8" xfId="0" applyFont="1" applyFill="1" applyBorder="1" applyAlignment="1" applyProtection="1">
      <alignment horizontal="left" wrapText="1"/>
      <protection locked="0"/>
    </xf>
    <xf numFmtId="0" fontId="6" fillId="0" borderId="3" xfId="0" applyFont="1" applyFill="1" applyBorder="1" applyAlignment="1" applyProtection="1">
      <alignment horizontal="left" wrapText="1"/>
      <protection locked="0"/>
    </xf>
    <xf numFmtId="0" fontId="6" fillId="0" borderId="9" xfId="0" applyFont="1" applyFill="1" applyBorder="1" applyAlignment="1" applyProtection="1">
      <protection locked="0"/>
    </xf>
    <xf numFmtId="0" fontId="8" fillId="0" borderId="8" xfId="0" applyFont="1" applyFill="1" applyBorder="1" applyProtection="1">
      <protection locked="0"/>
    </xf>
    <xf numFmtId="0" fontId="6" fillId="7" borderId="2" xfId="0" applyFont="1" applyFill="1" applyBorder="1" applyProtection="1">
      <protection locked="0"/>
    </xf>
    <xf numFmtId="0" fontId="6" fillId="0" borderId="8" xfId="0" applyFont="1" applyFill="1" applyBorder="1" applyProtection="1">
      <protection locked="0"/>
    </xf>
    <xf numFmtId="0" fontId="6" fillId="0" borderId="9" xfId="0" applyFont="1" applyFill="1" applyBorder="1" applyProtection="1">
      <protection locked="0"/>
    </xf>
    <xf numFmtId="14" fontId="6" fillId="0" borderId="9" xfId="0" applyNumberFormat="1" applyFont="1" applyFill="1" applyBorder="1" applyProtection="1">
      <protection locked="0"/>
    </xf>
    <xf numFmtId="0" fontId="6" fillId="7" borderId="2" xfId="0" applyFont="1" applyFill="1" applyBorder="1" applyAlignment="1" applyProtection="1">
      <alignment horizontal="center"/>
      <protection locked="0"/>
    </xf>
    <xf numFmtId="0" fontId="6" fillId="0" borderId="8" xfId="0" applyFont="1" applyFill="1" applyBorder="1" applyAlignment="1" applyProtection="1">
      <alignment horizontal="left"/>
      <protection locked="0"/>
    </xf>
    <xf numFmtId="0" fontId="6" fillId="0" borderId="3" xfId="0" applyFont="1" applyFill="1" applyBorder="1" applyAlignment="1" applyProtection="1">
      <alignment horizontal="left"/>
      <protection locked="0"/>
    </xf>
    <xf numFmtId="0" fontId="6" fillId="0" borderId="9" xfId="0" applyFont="1" applyFill="1" applyBorder="1" applyAlignment="1" applyProtection="1">
      <alignment horizontal="center"/>
      <protection locked="0"/>
    </xf>
    <xf numFmtId="14" fontId="6" fillId="0" borderId="3" xfId="0" applyNumberFormat="1" applyFont="1" applyFill="1" applyBorder="1" applyAlignment="1" applyProtection="1">
      <protection locked="0"/>
    </xf>
    <xf numFmtId="0" fontId="6" fillId="0" borderId="8" xfId="0" applyFont="1" applyFill="1" applyBorder="1" applyAlignment="1" applyProtection="1">
      <protection locked="0"/>
    </xf>
    <xf numFmtId="0" fontId="6" fillId="0" borderId="3" xfId="0" applyFont="1" applyFill="1" applyBorder="1" applyAlignment="1" applyProtection="1">
      <protection locked="0"/>
    </xf>
    <xf numFmtId="14" fontId="6" fillId="0" borderId="3" xfId="0" applyNumberFormat="1" applyFont="1" applyFill="1" applyBorder="1" applyAlignment="1" applyProtection="1">
      <alignment horizontal="left"/>
      <protection locked="0"/>
    </xf>
    <xf numFmtId="0" fontId="8" fillId="2" borderId="10" xfId="0" applyFont="1" applyFill="1" applyBorder="1" applyProtection="1">
      <protection locked="0"/>
    </xf>
    <xf numFmtId="0" fontId="6" fillId="0" borderId="11" xfId="0" applyFont="1" applyFill="1" applyBorder="1" applyProtection="1">
      <protection locked="0"/>
    </xf>
    <xf numFmtId="14" fontId="6" fillId="0" borderId="11" xfId="0" applyNumberFormat="1" applyFont="1" applyFill="1" applyBorder="1" applyProtection="1">
      <protection locked="0"/>
    </xf>
    <xf numFmtId="14" fontId="6" fillId="0" borderId="12" xfId="0" applyNumberFormat="1" applyFont="1" applyFill="1" applyBorder="1" applyProtection="1">
      <protection locked="0"/>
    </xf>
    <xf numFmtId="0" fontId="6" fillId="7" borderId="5" xfId="0" applyFont="1" applyFill="1" applyBorder="1" applyProtection="1">
      <protection locked="0"/>
    </xf>
    <xf numFmtId="0" fontId="6" fillId="0" borderId="10" xfId="0" applyFont="1" applyFill="1" applyBorder="1" applyProtection="1">
      <protection locked="0"/>
    </xf>
    <xf numFmtId="0" fontId="6" fillId="0" borderId="12" xfId="0" applyFont="1" applyFill="1" applyBorder="1" applyProtection="1">
      <protection locked="0"/>
    </xf>
    <xf numFmtId="0" fontId="8" fillId="0" borderId="7" xfId="0" applyFont="1" applyFill="1" applyBorder="1" applyProtection="1">
      <protection locked="0"/>
    </xf>
    <xf numFmtId="164" fontId="8" fillId="0" borderId="7" xfId="1" applyNumberFormat="1" applyFont="1" applyFill="1" applyBorder="1" applyProtection="1">
      <protection locked="0"/>
    </xf>
    <xf numFmtId="164" fontId="8" fillId="3" borderId="7" xfId="0" applyNumberFormat="1" applyFont="1" applyFill="1" applyBorder="1" applyProtection="1">
      <protection locked="0"/>
    </xf>
    <xf numFmtId="0" fontId="8" fillId="7" borderId="7" xfId="0" applyFont="1" applyFill="1" applyBorder="1" applyProtection="1">
      <protection locked="0"/>
    </xf>
    <xf numFmtId="0" fontId="8" fillId="0" borderId="0" xfId="0" applyFont="1" applyFill="1" applyBorder="1" applyProtection="1">
      <protection locked="0"/>
    </xf>
    <xf numFmtId="0" fontId="6" fillId="0" borderId="0" xfId="0" applyFont="1" applyAlignment="1" applyProtection="1">
      <alignment horizontal="right"/>
      <protection locked="0"/>
    </xf>
    <xf numFmtId="164" fontId="6" fillId="9" borderId="6" xfId="0" applyNumberFormat="1" applyFont="1" applyFill="1" applyBorder="1" applyProtection="1">
      <protection locked="0"/>
    </xf>
    <xf numFmtId="164" fontId="6" fillId="0" borderId="0" xfId="0" applyNumberFormat="1" applyFont="1" applyProtection="1">
      <protection locked="0"/>
    </xf>
    <xf numFmtId="164" fontId="6" fillId="0" borderId="0" xfId="0" applyNumberFormat="1" applyFont="1" applyFill="1" applyBorder="1" applyProtection="1">
      <protection locked="0"/>
    </xf>
    <xf numFmtId="164" fontId="8" fillId="3" borderId="7" xfId="1" applyNumberFormat="1" applyFont="1" applyFill="1" applyBorder="1" applyProtection="1"/>
    <xf numFmtId="164" fontId="8" fillId="3" borderId="7" xfId="0" applyNumberFormat="1" applyFont="1" applyFill="1" applyBorder="1" applyProtection="1"/>
    <xf numFmtId="0" fontId="8" fillId="9" borderId="6" xfId="0" applyFont="1" applyFill="1" applyBorder="1" applyProtection="1"/>
    <xf numFmtId="0" fontId="8" fillId="0" borderId="0" xfId="0" applyFont="1" applyFill="1" applyProtection="1">
      <protection locked="0"/>
    </xf>
    <xf numFmtId="0" fontId="6" fillId="0" borderId="0" xfId="0" applyFont="1" applyFill="1" applyProtection="1">
      <protection locked="0"/>
    </xf>
    <xf numFmtId="0" fontId="6" fillId="0" borderId="0" xfId="0" applyFont="1" applyFill="1" applyAlignment="1" applyProtection="1">
      <alignment horizontal="center"/>
      <protection locked="0"/>
    </xf>
    <xf numFmtId="0" fontId="6" fillId="0" borderId="0" xfId="0" applyFont="1" applyFill="1" applyAlignment="1" applyProtection="1">
      <protection locked="0"/>
    </xf>
    <xf numFmtId="0" fontId="9" fillId="0" borderId="13" xfId="0" applyFont="1" applyFill="1" applyBorder="1" applyAlignment="1" applyProtection="1">
      <alignment horizontal="left"/>
      <protection locked="0"/>
    </xf>
    <xf numFmtId="0" fontId="6" fillId="0" borderId="13" xfId="0" applyFont="1" applyFill="1" applyBorder="1" applyAlignment="1" applyProtection="1">
      <protection locked="0"/>
    </xf>
    <xf numFmtId="14" fontId="6" fillId="0" borderId="13" xfId="0" applyNumberFormat="1" applyFont="1" applyBorder="1" applyAlignment="1" applyProtection="1">
      <alignment horizontal="right"/>
      <protection locked="0"/>
    </xf>
    <xf numFmtId="0" fontId="6" fillId="0" borderId="13" xfId="0" applyFont="1" applyFill="1" applyBorder="1" applyAlignment="1" applyProtection="1">
      <alignment horizontal="left"/>
      <protection locked="0"/>
    </xf>
    <xf numFmtId="0" fontId="6" fillId="0" borderId="13" xfId="0" applyFont="1" applyFill="1" applyBorder="1" applyAlignment="1" applyProtection="1">
      <alignment horizontal="left" wrapText="1"/>
      <protection locked="0"/>
    </xf>
    <xf numFmtId="14" fontId="6" fillId="0" borderId="13" xfId="0" applyNumberFormat="1" applyFont="1" applyFill="1" applyBorder="1" applyAlignment="1" applyProtection="1">
      <alignment horizontal="left"/>
      <protection locked="0"/>
    </xf>
    <xf numFmtId="0" fontId="6" fillId="0" borderId="13" xfId="0" applyFont="1" applyFill="1" applyBorder="1" applyAlignment="1" applyProtection="1">
      <alignment horizontal="right"/>
      <protection locked="0"/>
    </xf>
    <xf numFmtId="0" fontId="6" fillId="7" borderId="1" xfId="0" applyFont="1" applyFill="1" applyBorder="1" applyProtection="1">
      <protection locked="0"/>
    </xf>
    <xf numFmtId="0" fontId="6" fillId="0" borderId="17" xfId="0" applyFont="1" applyFill="1" applyBorder="1" applyAlignment="1" applyProtection="1">
      <alignment horizontal="left"/>
      <protection locked="0"/>
    </xf>
    <xf numFmtId="14" fontId="6" fillId="0" borderId="13" xfId="0" applyNumberFormat="1" applyFont="1" applyFill="1" applyBorder="1" applyAlignment="1" applyProtection="1">
      <alignment horizontal="right"/>
      <protection locked="0"/>
    </xf>
    <xf numFmtId="0" fontId="6" fillId="0" borderId="18" xfId="0" applyFont="1" applyFill="1" applyBorder="1" applyProtection="1">
      <protection locked="0"/>
    </xf>
    <xf numFmtId="0" fontId="6" fillId="0" borderId="0" xfId="0" applyFont="1" applyFill="1" applyAlignment="1" applyProtection="1">
      <alignment horizontal="right"/>
      <protection locked="0"/>
    </xf>
    <xf numFmtId="0" fontId="8" fillId="0" borderId="3" xfId="0" applyFont="1" applyBorder="1" applyAlignment="1" applyProtection="1">
      <alignment horizontal="left"/>
      <protection locked="0"/>
    </xf>
    <xf numFmtId="0" fontId="6" fillId="0" borderId="3" xfId="0" applyFont="1" applyBorder="1" applyProtection="1">
      <protection locked="0"/>
    </xf>
    <xf numFmtId="0" fontId="6" fillId="0" borderId="3" xfId="0" applyFont="1" applyBorder="1" applyAlignment="1" applyProtection="1">
      <alignment horizontal="left"/>
      <protection locked="0"/>
    </xf>
    <xf numFmtId="14" fontId="6" fillId="0" borderId="3" xfId="0" applyNumberFormat="1" applyFont="1" applyFill="1" applyBorder="1" applyAlignment="1" applyProtection="1">
      <alignment horizontal="right" wrapText="1"/>
      <protection locked="0"/>
    </xf>
    <xf numFmtId="14" fontId="6" fillId="0" borderId="3" xfId="0" applyNumberFormat="1" applyFont="1" applyBorder="1" applyAlignment="1" applyProtection="1">
      <alignment horizontal="left"/>
      <protection locked="0"/>
    </xf>
    <xf numFmtId="0" fontId="8" fillId="0" borderId="3" xfId="0" applyFont="1" applyBorder="1" applyProtection="1">
      <protection locked="0"/>
    </xf>
    <xf numFmtId="0" fontId="8" fillId="0" borderId="3" xfId="0" applyFont="1" applyFill="1" applyBorder="1" applyProtection="1">
      <protection locked="0"/>
    </xf>
    <xf numFmtId="14" fontId="6" fillId="0" borderId="3" xfId="0" applyNumberFormat="1" applyFont="1" applyBorder="1" applyProtection="1">
      <protection locked="0"/>
    </xf>
    <xf numFmtId="0" fontId="8" fillId="2" borderId="24" xfId="0" applyFont="1" applyFill="1" applyBorder="1" applyProtection="1">
      <protection locked="0"/>
    </xf>
    <xf numFmtId="0" fontId="6" fillId="2" borderId="4" xfId="0" applyFont="1" applyFill="1" applyBorder="1" applyProtection="1">
      <protection locked="0"/>
    </xf>
    <xf numFmtId="14" fontId="6" fillId="2" borderId="4" xfId="0" applyNumberFormat="1" applyFont="1" applyFill="1" applyBorder="1" applyProtection="1">
      <protection locked="0"/>
    </xf>
    <xf numFmtId="0" fontId="6" fillId="0" borderId="4" xfId="0" applyFont="1" applyFill="1" applyBorder="1" applyAlignment="1" applyProtection="1">
      <alignment horizontal="left"/>
      <protection locked="0"/>
    </xf>
    <xf numFmtId="0" fontId="6" fillId="0" borderId="4" xfId="0" applyFont="1" applyBorder="1" applyProtection="1">
      <protection locked="0"/>
    </xf>
    <xf numFmtId="0" fontId="6" fillId="0" borderId="4" xfId="0" applyFont="1" applyBorder="1" applyAlignment="1" applyProtection="1">
      <alignment horizontal="left"/>
      <protection locked="0"/>
    </xf>
    <xf numFmtId="0" fontId="6" fillId="0" borderId="4" xfId="0" applyFont="1" applyFill="1" applyBorder="1" applyProtection="1">
      <protection locked="0"/>
    </xf>
    <xf numFmtId="0" fontId="6" fillId="7" borderId="28" xfId="0" applyFont="1" applyFill="1" applyBorder="1" applyProtection="1">
      <protection locked="0"/>
    </xf>
    <xf numFmtId="14" fontId="6" fillId="0" borderId="4" xfId="0" applyNumberFormat="1" applyFont="1" applyFill="1" applyBorder="1" applyAlignment="1" applyProtection="1">
      <alignment horizontal="right"/>
      <protection locked="0"/>
    </xf>
    <xf numFmtId="0" fontId="6" fillId="0" borderId="26" xfId="0" applyFont="1" applyFill="1" applyBorder="1" applyProtection="1">
      <protection locked="0"/>
    </xf>
    <xf numFmtId="0" fontId="8" fillId="0" borderId="14" xfId="0" applyFont="1" applyFill="1" applyBorder="1" applyAlignment="1" applyProtection="1">
      <alignment horizontal="right"/>
      <protection locked="0"/>
    </xf>
    <xf numFmtId="0" fontId="6" fillId="0" borderId="15" xfId="0" applyFont="1" applyFill="1" applyBorder="1" applyProtection="1">
      <protection locked="0"/>
    </xf>
    <xf numFmtId="0" fontId="6" fillId="0" borderId="15" xfId="0" applyFont="1" applyBorder="1" applyProtection="1">
      <protection locked="0"/>
    </xf>
    <xf numFmtId="0" fontId="6" fillId="0" borderId="16" xfId="0" applyFont="1" applyFill="1" applyBorder="1" applyProtection="1">
      <protection locked="0"/>
    </xf>
    <xf numFmtId="0" fontId="6" fillId="7" borderId="27" xfId="0" applyFont="1" applyFill="1" applyBorder="1" applyProtection="1">
      <protection locked="0"/>
    </xf>
    <xf numFmtId="0" fontId="6" fillId="0" borderId="16" xfId="0" applyFont="1" applyBorder="1" applyProtection="1">
      <protection locked="0"/>
    </xf>
    <xf numFmtId="0" fontId="9" fillId="0" borderId="0" xfId="0" applyFont="1" applyFill="1" applyBorder="1" applyAlignment="1" applyProtection="1">
      <alignment horizontal="right"/>
      <protection locked="0"/>
    </xf>
    <xf numFmtId="14" fontId="6" fillId="0" borderId="0" xfId="0" applyNumberFormat="1" applyFont="1" applyProtection="1">
      <protection locked="0"/>
    </xf>
    <xf numFmtId="0" fontId="6" fillId="0" borderId="0" xfId="0" applyFont="1" applyFill="1" applyBorder="1" applyAlignment="1" applyProtection="1">
      <protection locked="0"/>
    </xf>
    <xf numFmtId="0" fontId="8" fillId="0" borderId="0" xfId="0" applyFont="1" applyAlignment="1" applyProtection="1">
      <alignment horizontal="right"/>
      <protection locked="0"/>
    </xf>
    <xf numFmtId="164" fontId="6" fillId="9" borderId="16" xfId="0" applyNumberFormat="1" applyFont="1" applyFill="1" applyBorder="1" applyProtection="1">
      <protection locked="0"/>
    </xf>
    <xf numFmtId="1" fontId="8" fillId="3" borderId="15" xfId="0" applyNumberFormat="1" applyFont="1" applyFill="1" applyBorder="1" applyProtection="1"/>
    <xf numFmtId="164" fontId="8" fillId="3" borderId="6" xfId="1" applyNumberFormat="1" applyFont="1" applyFill="1" applyBorder="1" applyProtection="1"/>
    <xf numFmtId="0" fontId="6" fillId="15" borderId="13" xfId="0" applyFont="1" applyFill="1" applyBorder="1" applyAlignment="1" applyProtection="1">
      <alignment horizontal="left"/>
    </xf>
    <xf numFmtId="14" fontId="6" fillId="0" borderId="3" xfId="0" applyNumberFormat="1" applyFont="1" applyFill="1" applyBorder="1" applyAlignment="1" applyProtection="1">
      <alignment horizontal="left" wrapText="1"/>
      <protection locked="0"/>
    </xf>
    <xf numFmtId="0" fontId="4" fillId="6" borderId="6" xfId="0" applyFont="1" applyFill="1" applyBorder="1" applyAlignment="1">
      <alignment horizontal="center" vertical="center"/>
    </xf>
    <xf numFmtId="0" fontId="7" fillId="6" borderId="14" xfId="0" applyFont="1" applyFill="1" applyBorder="1" applyAlignment="1" applyProtection="1">
      <alignment horizontal="center" vertical="center" wrapText="1"/>
      <protection locked="0"/>
    </xf>
    <xf numFmtId="0" fontId="6" fillId="0" borderId="17" xfId="0" applyFont="1" applyFill="1" applyBorder="1" applyProtection="1">
      <protection locked="0"/>
    </xf>
    <xf numFmtId="0" fontId="6" fillId="0" borderId="22" xfId="0" applyFont="1" applyFill="1" applyBorder="1" applyAlignment="1" applyProtection="1">
      <alignment horizontal="left"/>
      <protection locked="0"/>
    </xf>
    <xf numFmtId="0" fontId="6" fillId="0" borderId="18" xfId="0" applyFont="1" applyFill="1" applyBorder="1" applyAlignment="1" applyProtection="1">
      <alignment horizontal="left"/>
      <protection locked="0"/>
    </xf>
    <xf numFmtId="0" fontId="6" fillId="0" borderId="23" xfId="0" applyFont="1" applyFill="1" applyBorder="1" applyAlignment="1" applyProtection="1">
      <alignment horizontal="left" wrapText="1"/>
      <protection locked="0"/>
    </xf>
    <xf numFmtId="0" fontId="6" fillId="0" borderId="9" xfId="0" applyFont="1" applyFill="1" applyBorder="1" applyAlignment="1" applyProtection="1">
      <alignment horizontal="left" wrapText="1"/>
      <protection locked="0"/>
    </xf>
    <xf numFmtId="0" fontId="6" fillId="0" borderId="23" xfId="0" applyFont="1" applyFill="1" applyBorder="1" applyAlignment="1" applyProtection="1">
      <alignment horizontal="left"/>
      <protection locked="0"/>
    </xf>
    <xf numFmtId="0" fontId="6" fillId="0" borderId="9" xfId="0" applyFont="1" applyFill="1" applyBorder="1" applyAlignment="1" applyProtection="1">
      <alignment horizontal="left"/>
      <protection locked="0"/>
    </xf>
    <xf numFmtId="0" fontId="6" fillId="2" borderId="25" xfId="0" applyFont="1" applyFill="1" applyBorder="1" applyProtection="1">
      <protection locked="0"/>
    </xf>
    <xf numFmtId="0" fontId="6" fillId="2" borderId="24" xfId="0" applyFont="1" applyFill="1" applyBorder="1" applyProtection="1">
      <protection locked="0"/>
    </xf>
    <xf numFmtId="0" fontId="6" fillId="0" borderId="24" xfId="0" applyFont="1" applyFill="1" applyBorder="1" applyProtection="1">
      <protection locked="0"/>
    </xf>
    <xf numFmtId="0" fontId="6" fillId="0" borderId="0" xfId="0" applyFont="1" applyAlignment="1" applyProtection="1">
      <alignment horizontal="center" vertical="center" wrapText="1"/>
      <protection locked="0"/>
    </xf>
    <xf numFmtId="0" fontId="6" fillId="5" borderId="14" xfId="0" applyFont="1" applyFill="1" applyBorder="1" applyProtection="1">
      <protection locked="0"/>
    </xf>
    <xf numFmtId="0" fontId="6" fillId="5" borderId="6" xfId="0" applyFont="1" applyFill="1" applyBorder="1" applyProtection="1">
      <protection locked="0"/>
    </xf>
    <xf numFmtId="0" fontId="6" fillId="0" borderId="22" xfId="0" applyFont="1" applyBorder="1" applyProtection="1">
      <protection locked="0"/>
    </xf>
    <xf numFmtId="0" fontId="6" fillId="0" borderId="23" xfId="0" applyFont="1" applyBorder="1" applyProtection="1">
      <protection locked="0"/>
    </xf>
    <xf numFmtId="0" fontId="6" fillId="0" borderId="34" xfId="0" applyFont="1" applyBorder="1" applyProtection="1">
      <protection locked="0"/>
    </xf>
    <xf numFmtId="0" fontId="6" fillId="12" borderId="22" xfId="0" applyFont="1" applyFill="1" applyBorder="1" applyAlignment="1" applyProtection="1">
      <alignment horizontal="left"/>
    </xf>
    <xf numFmtId="0" fontId="6" fillId="9" borderId="6" xfId="0" applyFont="1" applyFill="1" applyBorder="1" applyProtection="1"/>
    <xf numFmtId="0" fontId="8" fillId="3" borderId="14" xfId="0" applyFont="1" applyFill="1" applyBorder="1" applyProtection="1"/>
    <xf numFmtId="0" fontId="6" fillId="12" borderId="33" xfId="0" applyFont="1" applyFill="1" applyBorder="1" applyProtection="1"/>
    <xf numFmtId="0" fontId="6" fillId="12" borderId="31" xfId="0" applyFont="1" applyFill="1" applyBorder="1" applyProtection="1"/>
    <xf numFmtId="0" fontId="6" fillId="12" borderId="32" xfId="0" applyFont="1" applyFill="1" applyBorder="1" applyProtection="1"/>
    <xf numFmtId="0" fontId="8" fillId="9" borderId="29" xfId="0" applyFont="1" applyFill="1" applyBorder="1" applyProtection="1"/>
    <xf numFmtId="0" fontId="0" fillId="0" borderId="0" xfId="0" applyAlignment="1">
      <alignment wrapText="1"/>
    </xf>
    <xf numFmtId="0" fontId="4" fillId="6" borderId="6" xfId="0" applyFont="1" applyFill="1" applyBorder="1" applyAlignment="1">
      <alignment horizontal="center" vertical="center" wrapText="1"/>
    </xf>
    <xf numFmtId="0" fontId="0" fillId="0" borderId="33" xfId="0" applyBorder="1" applyAlignment="1">
      <alignment wrapText="1"/>
    </xf>
    <xf numFmtId="0" fontId="0" fillId="0" borderId="32" xfId="0" applyBorder="1" applyAlignment="1">
      <alignment wrapText="1"/>
    </xf>
    <xf numFmtId="0" fontId="5" fillId="16" borderId="6" xfId="0" applyFont="1" applyFill="1" applyBorder="1" applyAlignment="1">
      <alignment horizontal="center" vertical="center"/>
    </xf>
    <xf numFmtId="0" fontId="0" fillId="0" borderId="6" xfId="0" applyBorder="1" applyAlignment="1">
      <alignment wrapText="1"/>
    </xf>
    <xf numFmtId="0" fontId="0" fillId="0" borderId="30" xfId="0" applyBorder="1" applyAlignment="1">
      <alignment wrapText="1"/>
    </xf>
    <xf numFmtId="0" fontId="0" fillId="0" borderId="50" xfId="0" applyBorder="1" applyAlignment="1">
      <alignment wrapText="1"/>
    </xf>
    <xf numFmtId="0" fontId="5" fillId="4" borderId="48"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2" borderId="48" xfId="0" applyFont="1" applyFill="1" applyBorder="1" applyAlignment="1">
      <alignment horizontal="center" vertical="center"/>
    </xf>
    <xf numFmtId="0" fontId="5" fillId="2" borderId="29" xfId="0" applyFont="1" applyFill="1" applyBorder="1" applyAlignment="1">
      <alignment horizontal="center" vertical="center"/>
    </xf>
    <xf numFmtId="0" fontId="5" fillId="5" borderId="48"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9" borderId="48" xfId="0" applyFont="1" applyFill="1" applyBorder="1" applyAlignment="1">
      <alignment horizontal="center" vertical="center"/>
    </xf>
    <xf numFmtId="0" fontId="5" fillId="9" borderId="49" xfId="0" applyFont="1" applyFill="1" applyBorder="1" applyAlignment="1">
      <alignment horizontal="center" vertical="center"/>
    </xf>
    <xf numFmtId="0" fontId="5" fillId="9" borderId="29" xfId="0" applyFont="1" applyFill="1" applyBorder="1" applyAlignment="1">
      <alignment horizontal="center" vertical="center"/>
    </xf>
    <xf numFmtId="0" fontId="5" fillId="9" borderId="0" xfId="0" applyFont="1" applyFill="1" applyAlignment="1">
      <alignment horizontal="center"/>
    </xf>
    <xf numFmtId="0" fontId="8" fillId="4" borderId="14" xfId="0" applyFont="1" applyFill="1" applyBorder="1" applyAlignment="1" applyProtection="1">
      <alignment horizontal="center"/>
      <protection locked="0"/>
    </xf>
    <xf numFmtId="0" fontId="8" fillId="4" borderId="15" xfId="0" applyFont="1" applyFill="1" applyBorder="1" applyAlignment="1" applyProtection="1">
      <alignment horizontal="center"/>
      <protection locked="0"/>
    </xf>
    <xf numFmtId="0" fontId="8" fillId="4" borderId="16" xfId="0" applyFont="1" applyFill="1" applyBorder="1" applyAlignment="1" applyProtection="1">
      <alignment horizontal="center"/>
      <protection locked="0"/>
    </xf>
    <xf numFmtId="0" fontId="8" fillId="10" borderId="14" xfId="0" applyFont="1" applyFill="1" applyBorder="1" applyAlignment="1" applyProtection="1">
      <alignment horizontal="center"/>
      <protection locked="0"/>
    </xf>
    <xf numFmtId="0" fontId="8" fillId="10" borderId="15" xfId="0" applyFont="1" applyFill="1" applyBorder="1" applyAlignment="1" applyProtection="1">
      <alignment horizontal="center"/>
      <protection locked="0"/>
    </xf>
    <xf numFmtId="0" fontId="8" fillId="10" borderId="16" xfId="0" applyFont="1" applyFill="1" applyBorder="1" applyAlignment="1" applyProtection="1">
      <alignment horizontal="center"/>
      <protection locked="0"/>
    </xf>
    <xf numFmtId="0" fontId="8" fillId="9" borderId="14" xfId="0" applyFont="1" applyFill="1" applyBorder="1" applyAlignment="1" applyProtection="1">
      <alignment horizontal="center"/>
      <protection locked="0"/>
    </xf>
    <xf numFmtId="0" fontId="8" fillId="9" borderId="15" xfId="0" applyFont="1" applyFill="1" applyBorder="1" applyAlignment="1" applyProtection="1">
      <alignment horizontal="center"/>
      <protection locked="0"/>
    </xf>
    <xf numFmtId="0" fontId="8" fillId="9" borderId="16" xfId="0" applyFont="1" applyFill="1" applyBorder="1" applyAlignment="1" applyProtection="1">
      <alignment horizontal="center"/>
      <protection locked="0"/>
    </xf>
    <xf numFmtId="0" fontId="8" fillId="2" borderId="14" xfId="0" applyFont="1" applyFill="1" applyBorder="1" applyAlignment="1" applyProtection="1">
      <alignment horizontal="center"/>
      <protection locked="0"/>
    </xf>
    <xf numFmtId="0" fontId="8" fillId="2" borderId="15" xfId="0" applyFont="1" applyFill="1" applyBorder="1" applyAlignment="1" applyProtection="1">
      <alignment horizontal="center"/>
      <protection locked="0"/>
    </xf>
    <xf numFmtId="0" fontId="8" fillId="2" borderId="16" xfId="0" applyFont="1" applyFill="1" applyBorder="1" applyAlignment="1" applyProtection="1">
      <alignment horizontal="center"/>
      <protection locked="0"/>
    </xf>
    <xf numFmtId="0" fontId="6" fillId="0" borderId="0" xfId="0" applyFont="1" applyFill="1" applyAlignment="1" applyProtection="1">
      <alignment horizontal="center"/>
      <protection locked="0"/>
    </xf>
    <xf numFmtId="0" fontId="8" fillId="11" borderId="14" xfId="0" applyFont="1" applyFill="1" applyBorder="1" applyAlignment="1" applyProtection="1">
      <alignment horizontal="center"/>
      <protection locked="0"/>
    </xf>
    <xf numFmtId="0" fontId="8" fillId="11" borderId="15" xfId="0" applyFont="1" applyFill="1" applyBorder="1" applyAlignment="1" applyProtection="1">
      <alignment horizontal="center"/>
      <protection locked="0"/>
    </xf>
    <xf numFmtId="0" fontId="8" fillId="11" borderId="16" xfId="0" applyFont="1" applyFill="1" applyBorder="1" applyAlignment="1" applyProtection="1">
      <alignment horizontal="center"/>
      <protection locked="0"/>
    </xf>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1:C18"/>
  <sheetViews>
    <sheetView workbookViewId="0">
      <pane ySplit="2" topLeftCell="A9" activePane="bottomLeft" state="frozen"/>
      <selection pane="bottomLeft"/>
    </sheetView>
  </sheetViews>
  <sheetFormatPr defaultRowHeight="15" x14ac:dyDescent="0.25"/>
  <cols>
    <col min="1" max="1" width="3.85546875" customWidth="1"/>
    <col min="2" max="2" width="15.7109375" style="1" customWidth="1"/>
    <col min="3" max="3" width="151" style="191" customWidth="1"/>
  </cols>
  <sheetData>
    <row r="1" spans="2:3" ht="15.75" thickBot="1" x14ac:dyDescent="0.3"/>
    <row r="2" spans="2:3" s="9" customFormat="1" ht="15.75" thickBot="1" x14ac:dyDescent="0.3">
      <c r="B2" s="166" t="s">
        <v>193</v>
      </c>
      <c r="C2" s="192" t="s">
        <v>6</v>
      </c>
    </row>
    <row r="3" spans="2:3" x14ac:dyDescent="0.25">
      <c r="B3" s="199" t="s">
        <v>199</v>
      </c>
      <c r="C3" s="193" t="s">
        <v>208</v>
      </c>
    </row>
    <row r="4" spans="2:3" x14ac:dyDescent="0.25">
      <c r="B4" s="200"/>
      <c r="C4" s="12" t="s">
        <v>203</v>
      </c>
    </row>
    <row r="5" spans="2:3" ht="30" x14ac:dyDescent="0.25">
      <c r="B5" s="200"/>
      <c r="C5" s="12" t="s">
        <v>225</v>
      </c>
    </row>
    <row r="6" spans="2:3" s="1" customFormat="1" x14ac:dyDescent="0.25">
      <c r="B6" s="200"/>
      <c r="C6" s="12" t="s">
        <v>209</v>
      </c>
    </row>
    <row r="7" spans="2:3" s="1" customFormat="1" ht="45.75" thickBot="1" x14ac:dyDescent="0.3">
      <c r="B7" s="200"/>
      <c r="C7" s="198" t="s">
        <v>226</v>
      </c>
    </row>
    <row r="8" spans="2:3" s="1" customFormat="1" ht="15.75" thickBot="1" x14ac:dyDescent="0.3">
      <c r="B8" s="195" t="s">
        <v>198</v>
      </c>
      <c r="C8" s="196" t="s">
        <v>202</v>
      </c>
    </row>
    <row r="9" spans="2:3" s="1" customFormat="1" ht="30" x14ac:dyDescent="0.25">
      <c r="B9" s="205" t="s">
        <v>197</v>
      </c>
      <c r="C9" s="197" t="s">
        <v>201</v>
      </c>
    </row>
    <row r="10" spans="2:3" s="1" customFormat="1" ht="30" x14ac:dyDescent="0.25">
      <c r="B10" s="206"/>
      <c r="C10" s="12" t="s">
        <v>200</v>
      </c>
    </row>
    <row r="11" spans="2:3" s="1" customFormat="1" ht="30" x14ac:dyDescent="0.25">
      <c r="B11" s="206"/>
      <c r="C11" s="12" t="s">
        <v>219</v>
      </c>
    </row>
    <row r="12" spans="2:3" s="1" customFormat="1" ht="30.75" thickBot="1" x14ac:dyDescent="0.3">
      <c r="B12" s="207"/>
      <c r="C12" s="194" t="s">
        <v>220</v>
      </c>
    </row>
    <row r="13" spans="2:3" s="1" customFormat="1" x14ac:dyDescent="0.25">
      <c r="B13" s="201" t="s">
        <v>195</v>
      </c>
      <c r="C13" s="197" t="s">
        <v>204</v>
      </c>
    </row>
    <row r="14" spans="2:3" s="1" customFormat="1" ht="15.75" thickBot="1" x14ac:dyDescent="0.3">
      <c r="B14" s="202"/>
      <c r="C14" s="194" t="s">
        <v>205</v>
      </c>
    </row>
    <row r="15" spans="2:3" s="1" customFormat="1" x14ac:dyDescent="0.25">
      <c r="B15" s="201" t="s">
        <v>196</v>
      </c>
      <c r="C15" s="197" t="s">
        <v>204</v>
      </c>
    </row>
    <row r="16" spans="2:3" s="1" customFormat="1" ht="15.75" thickBot="1" x14ac:dyDescent="0.3">
      <c r="B16" s="202"/>
      <c r="C16" s="194" t="s">
        <v>206</v>
      </c>
    </row>
    <row r="17" spans="2:3" ht="30" x14ac:dyDescent="0.25">
      <c r="B17" s="203" t="s">
        <v>194</v>
      </c>
      <c r="C17" s="197" t="s">
        <v>156</v>
      </c>
    </row>
    <row r="18" spans="2:3" s="1" customFormat="1" ht="15.75" thickBot="1" x14ac:dyDescent="0.3">
      <c r="B18" s="204"/>
      <c r="C18" s="194" t="s">
        <v>207</v>
      </c>
    </row>
  </sheetData>
  <mergeCells count="5">
    <mergeCell ref="B3:B7"/>
    <mergeCell ref="B13:B14"/>
    <mergeCell ref="B15:B16"/>
    <mergeCell ref="B17:B18"/>
    <mergeCell ref="B9:B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B1:C24"/>
  <sheetViews>
    <sheetView workbookViewId="0">
      <selection activeCell="B2" sqref="B2"/>
    </sheetView>
  </sheetViews>
  <sheetFormatPr defaultRowHeight="15" x14ac:dyDescent="0.25"/>
  <cols>
    <col min="1" max="1" width="3.85546875" customWidth="1"/>
    <col min="2" max="2" width="18.140625" customWidth="1"/>
    <col min="3" max="3" width="88.140625" customWidth="1"/>
  </cols>
  <sheetData>
    <row r="1" spans="2:3" s="1" customFormat="1" x14ac:dyDescent="0.25"/>
    <row r="2" spans="2:3" s="1" customFormat="1" x14ac:dyDescent="0.25">
      <c r="B2" s="13"/>
    </row>
    <row r="3" spans="2:3" s="1" customFormat="1" x14ac:dyDescent="0.25"/>
    <row r="4" spans="2:3" x14ac:dyDescent="0.25">
      <c r="B4" s="208" t="s">
        <v>61</v>
      </c>
      <c r="C4" s="208"/>
    </row>
    <row r="5" spans="2:3" x14ac:dyDescent="0.25">
      <c r="B5" s="4" t="s">
        <v>168</v>
      </c>
      <c r="C5" t="s">
        <v>177</v>
      </c>
    </row>
    <row r="6" spans="2:3" s="1" customFormat="1" x14ac:dyDescent="0.25">
      <c r="B6" s="4" t="s">
        <v>60</v>
      </c>
      <c r="C6" s="1" t="s">
        <v>171</v>
      </c>
    </row>
    <row r="7" spans="2:3" x14ac:dyDescent="0.25">
      <c r="B7" s="4" t="s">
        <v>169</v>
      </c>
      <c r="C7" t="s">
        <v>172</v>
      </c>
    </row>
    <row r="8" spans="2:3" s="1" customFormat="1" x14ac:dyDescent="0.25">
      <c r="B8" s="4" t="s">
        <v>222</v>
      </c>
      <c r="C8" s="1" t="s">
        <v>223</v>
      </c>
    </row>
    <row r="9" spans="2:3" x14ac:dyDescent="0.25">
      <c r="B9" s="4" t="s">
        <v>170</v>
      </c>
      <c r="C9" t="s">
        <v>224</v>
      </c>
    </row>
    <row r="10" spans="2:3" x14ac:dyDescent="0.25">
      <c r="B10" s="4" t="s">
        <v>173</v>
      </c>
      <c r="C10" t="s">
        <v>181</v>
      </c>
    </row>
    <row r="11" spans="2:3" x14ac:dyDescent="0.25">
      <c r="B11" s="4" t="s">
        <v>184</v>
      </c>
      <c r="C11" t="s">
        <v>185</v>
      </c>
    </row>
    <row r="12" spans="2:3" x14ac:dyDescent="0.25">
      <c r="B12" s="4"/>
    </row>
    <row r="13" spans="2:3" x14ac:dyDescent="0.25">
      <c r="B13" s="208" t="s">
        <v>157</v>
      </c>
      <c r="C13" s="208"/>
    </row>
    <row r="14" spans="2:3" x14ac:dyDescent="0.25">
      <c r="B14" s="4" t="s">
        <v>60</v>
      </c>
      <c r="C14" t="s">
        <v>182</v>
      </c>
    </row>
    <row r="15" spans="2:3" x14ac:dyDescent="0.25">
      <c r="B15" s="4" t="s">
        <v>173</v>
      </c>
      <c r="C15" s="1" t="s">
        <v>183</v>
      </c>
    </row>
    <row r="16" spans="2:3" x14ac:dyDescent="0.25">
      <c r="B16" s="4" t="s">
        <v>184</v>
      </c>
      <c r="C16" s="1" t="s">
        <v>186</v>
      </c>
    </row>
    <row r="17" spans="2:2" x14ac:dyDescent="0.25">
      <c r="B17" s="4"/>
    </row>
    <row r="18" spans="2:2" x14ac:dyDescent="0.25">
      <c r="B18" s="4"/>
    </row>
    <row r="19" spans="2:2" x14ac:dyDescent="0.25">
      <c r="B19" s="4"/>
    </row>
    <row r="20" spans="2:2" x14ac:dyDescent="0.25">
      <c r="B20" s="4"/>
    </row>
    <row r="21" spans="2:2" x14ac:dyDescent="0.25">
      <c r="B21" s="4"/>
    </row>
    <row r="22" spans="2:2" x14ac:dyDescent="0.25">
      <c r="B22" s="4"/>
    </row>
    <row r="23" spans="2:2" x14ac:dyDescent="0.25">
      <c r="B23" s="4"/>
    </row>
    <row r="24" spans="2:2" x14ac:dyDescent="0.25">
      <c r="B24" s="4"/>
    </row>
  </sheetData>
  <mergeCells count="2">
    <mergeCell ref="B4:C4"/>
    <mergeCell ref="B13:C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O18"/>
  <sheetViews>
    <sheetView workbookViewId="0">
      <pane xSplit="1" ySplit="3" topLeftCell="B4" activePane="bottomRight" state="frozen"/>
      <selection pane="topRight" activeCell="B1" sqref="B1"/>
      <selection pane="bottomLeft" activeCell="A3" sqref="A3"/>
      <selection pane="bottomRight"/>
    </sheetView>
  </sheetViews>
  <sheetFormatPr defaultRowHeight="15" x14ac:dyDescent="0.25"/>
  <cols>
    <col min="1" max="1" width="56.7109375" style="3" customWidth="1"/>
    <col min="2" max="2" width="22.5703125" style="4" customWidth="1"/>
    <col min="3" max="14" width="6.85546875" style="3" customWidth="1"/>
    <col min="15" max="15" width="9.85546875" style="3" customWidth="1"/>
    <col min="16" max="16384" width="9.140625" style="6"/>
  </cols>
  <sheetData>
    <row r="1" spans="1:15" ht="15.75" thickBot="1" x14ac:dyDescent="0.3"/>
    <row r="2" spans="1:15" ht="15.75" thickBot="1" x14ac:dyDescent="0.3">
      <c r="B2" s="39" t="s">
        <v>192</v>
      </c>
      <c r="C2" s="39" t="s">
        <v>59</v>
      </c>
      <c r="D2" s="40" t="s">
        <v>48</v>
      </c>
      <c r="E2" s="41" t="s">
        <v>49</v>
      </c>
      <c r="F2" s="40" t="s">
        <v>50</v>
      </c>
      <c r="G2" s="40" t="s">
        <v>51</v>
      </c>
      <c r="H2" s="40" t="s">
        <v>52</v>
      </c>
      <c r="I2" s="40" t="s">
        <v>53</v>
      </c>
      <c r="J2" s="40" t="s">
        <v>54</v>
      </c>
      <c r="K2" s="40" t="s">
        <v>55</v>
      </c>
      <c r="L2" s="40" t="s">
        <v>56</v>
      </c>
      <c r="M2" s="40" t="s">
        <v>57</v>
      </c>
      <c r="N2" s="40" t="s">
        <v>58</v>
      </c>
      <c r="O2" s="42" t="s">
        <v>176</v>
      </c>
    </row>
    <row r="3" spans="1:15" ht="15.75" thickBot="1" x14ac:dyDescent="0.3">
      <c r="A3" s="28" t="s">
        <v>91</v>
      </c>
      <c r="B3" s="28"/>
      <c r="C3" s="29"/>
      <c r="D3" s="29"/>
      <c r="E3" s="29"/>
      <c r="F3" s="29"/>
      <c r="G3" s="29"/>
      <c r="H3" s="29"/>
      <c r="I3" s="29"/>
      <c r="J3" s="29"/>
      <c r="K3" s="29"/>
      <c r="L3" s="29"/>
      <c r="M3" s="29"/>
      <c r="N3" s="29"/>
      <c r="O3" s="30"/>
    </row>
    <row r="4" spans="1:15" x14ac:dyDescent="0.25">
      <c r="A4" s="35" t="s">
        <v>221</v>
      </c>
      <c r="B4" s="24" t="s">
        <v>174</v>
      </c>
      <c r="C4" s="36"/>
      <c r="D4" s="37"/>
      <c r="E4" s="38"/>
      <c r="F4" s="38"/>
      <c r="G4" s="38"/>
      <c r="H4" s="38"/>
      <c r="I4" s="38"/>
      <c r="J4" s="38"/>
      <c r="K4" s="38"/>
      <c r="L4" s="38"/>
      <c r="M4" s="38"/>
      <c r="N4" s="43"/>
      <c r="O4" s="46">
        <f>SUM(C4:N4)</f>
        <v>0</v>
      </c>
    </row>
    <row r="5" spans="1:15" x14ac:dyDescent="0.25">
      <c r="A5" s="25" t="s">
        <v>216</v>
      </c>
      <c r="B5" s="19" t="s">
        <v>175</v>
      </c>
      <c r="C5" s="32"/>
      <c r="D5" s="16"/>
      <c r="E5" s="17"/>
      <c r="F5" s="17"/>
      <c r="G5" s="17"/>
      <c r="H5" s="17"/>
      <c r="I5" s="17"/>
      <c r="J5" s="17"/>
      <c r="K5" s="17"/>
      <c r="L5" s="17"/>
      <c r="M5" s="17"/>
      <c r="N5" s="44"/>
      <c r="O5" s="47">
        <f t="shared" ref="O5:O18" si="0">SUM(C5:N5)</f>
        <v>0</v>
      </c>
    </row>
    <row r="6" spans="1:15" x14ac:dyDescent="0.25">
      <c r="A6" s="25" t="s">
        <v>217</v>
      </c>
      <c r="B6" s="19" t="s">
        <v>175</v>
      </c>
      <c r="C6" s="32"/>
      <c r="D6" s="16"/>
      <c r="E6" s="17"/>
      <c r="F6" s="17"/>
      <c r="G6" s="17"/>
      <c r="H6" s="17"/>
      <c r="I6" s="17"/>
      <c r="J6" s="17"/>
      <c r="K6" s="17"/>
      <c r="L6" s="17"/>
      <c r="M6" s="17"/>
      <c r="N6" s="44"/>
      <c r="O6" s="47">
        <f t="shared" si="0"/>
        <v>0</v>
      </c>
    </row>
    <row r="7" spans="1:15" x14ac:dyDescent="0.25">
      <c r="A7" s="25" t="s">
        <v>218</v>
      </c>
      <c r="B7" s="19" t="s">
        <v>175</v>
      </c>
      <c r="C7" s="32"/>
      <c r="D7" s="16"/>
      <c r="E7" s="17"/>
      <c r="F7" s="17"/>
      <c r="G7" s="17"/>
      <c r="H7" s="17"/>
      <c r="I7" s="17"/>
      <c r="J7" s="17"/>
      <c r="K7" s="17"/>
      <c r="L7" s="17"/>
      <c r="M7" s="17"/>
      <c r="N7" s="44"/>
      <c r="O7" s="47">
        <f t="shared" si="0"/>
        <v>0</v>
      </c>
    </row>
    <row r="8" spans="1:15" x14ac:dyDescent="0.25">
      <c r="A8" s="25" t="s">
        <v>188</v>
      </c>
      <c r="B8" s="19" t="s">
        <v>175</v>
      </c>
      <c r="C8" s="33"/>
      <c r="D8" s="18"/>
      <c r="E8" s="17"/>
      <c r="F8" s="17"/>
      <c r="G8" s="17"/>
      <c r="H8" s="17"/>
      <c r="I8" s="17"/>
      <c r="J8" s="26"/>
      <c r="K8" s="17"/>
      <c r="L8" s="17"/>
      <c r="M8" s="17"/>
      <c r="N8" s="44"/>
      <c r="O8" s="47">
        <f t="shared" si="0"/>
        <v>0</v>
      </c>
    </row>
    <row r="9" spans="1:15" x14ac:dyDescent="0.25">
      <c r="A9" s="25" t="s">
        <v>189</v>
      </c>
      <c r="B9" s="19" t="s">
        <v>175</v>
      </c>
      <c r="C9" s="32"/>
      <c r="D9" s="16"/>
      <c r="E9" s="17"/>
      <c r="F9" s="17"/>
      <c r="G9" s="17"/>
      <c r="H9" s="17"/>
      <c r="I9" s="17"/>
      <c r="J9" s="17"/>
      <c r="K9" s="17"/>
      <c r="L9" s="17"/>
      <c r="M9" s="17"/>
      <c r="N9" s="44"/>
      <c r="O9" s="47">
        <f t="shared" si="0"/>
        <v>0</v>
      </c>
    </row>
    <row r="10" spans="1:15" x14ac:dyDescent="0.25">
      <c r="A10" s="25" t="s">
        <v>190</v>
      </c>
      <c r="B10" s="19" t="s">
        <v>175</v>
      </c>
      <c r="C10" s="32"/>
      <c r="D10" s="16"/>
      <c r="E10" s="17"/>
      <c r="F10" s="17"/>
      <c r="G10" s="17"/>
      <c r="H10" s="17"/>
      <c r="I10" s="17"/>
      <c r="J10" s="17"/>
      <c r="K10" s="17"/>
      <c r="L10" s="17"/>
      <c r="M10" s="17"/>
      <c r="N10" s="44"/>
      <c r="O10" s="47">
        <f t="shared" si="0"/>
        <v>0</v>
      </c>
    </row>
    <row r="11" spans="1:15" x14ac:dyDescent="0.25">
      <c r="A11" s="25" t="s">
        <v>191</v>
      </c>
      <c r="B11" s="19" t="s">
        <v>175</v>
      </c>
      <c r="C11" s="32"/>
      <c r="D11" s="16"/>
      <c r="E11" s="17"/>
      <c r="F11" s="17"/>
      <c r="G11" s="17"/>
      <c r="H11" s="17"/>
      <c r="I11" s="17"/>
      <c r="J11" s="17"/>
      <c r="K11" s="17"/>
      <c r="L11" s="17"/>
      <c r="M11" s="17"/>
      <c r="N11" s="44"/>
      <c r="O11" s="47">
        <f t="shared" si="0"/>
        <v>0</v>
      </c>
    </row>
    <row r="12" spans="1:15" ht="15.75" thickBot="1" x14ac:dyDescent="0.3">
      <c r="A12" s="27" t="s">
        <v>215</v>
      </c>
      <c r="B12" s="21" t="s">
        <v>175</v>
      </c>
      <c r="C12" s="34"/>
      <c r="D12" s="22"/>
      <c r="E12" s="23"/>
      <c r="F12" s="23"/>
      <c r="G12" s="23"/>
      <c r="H12" s="23"/>
      <c r="I12" s="23"/>
      <c r="J12" s="23"/>
      <c r="K12" s="23"/>
      <c r="L12" s="23"/>
      <c r="M12" s="23"/>
      <c r="N12" s="45"/>
      <c r="O12" s="48">
        <f t="shared" si="0"/>
        <v>0</v>
      </c>
    </row>
    <row r="13" spans="1:15" ht="15.75" thickBot="1" x14ac:dyDescent="0.3">
      <c r="A13" s="28" t="s">
        <v>92</v>
      </c>
      <c r="B13" s="28"/>
      <c r="C13" s="29"/>
      <c r="D13" s="29"/>
      <c r="E13" s="29"/>
      <c r="F13" s="29"/>
      <c r="G13" s="29"/>
      <c r="H13" s="29"/>
      <c r="I13" s="29"/>
      <c r="J13" s="29"/>
      <c r="K13" s="29"/>
      <c r="L13" s="29"/>
      <c r="M13" s="29"/>
      <c r="N13" s="29"/>
      <c r="O13" s="30"/>
    </row>
    <row r="14" spans="1:15" x14ac:dyDescent="0.25">
      <c r="A14" s="25" t="s">
        <v>210</v>
      </c>
      <c r="B14" s="20" t="s">
        <v>187</v>
      </c>
      <c r="C14" s="31"/>
      <c r="D14" s="14"/>
      <c r="E14" s="15"/>
      <c r="F14" s="15"/>
      <c r="G14" s="15"/>
      <c r="H14" s="15"/>
      <c r="I14" s="15"/>
      <c r="J14" s="15"/>
      <c r="K14" s="15"/>
      <c r="L14" s="15"/>
      <c r="M14" s="15"/>
      <c r="N14" s="49"/>
      <c r="O14" s="47">
        <f t="shared" si="0"/>
        <v>0</v>
      </c>
    </row>
    <row r="15" spans="1:15" x14ac:dyDescent="0.25">
      <c r="A15" s="25" t="s">
        <v>211</v>
      </c>
      <c r="B15" s="20" t="s">
        <v>187</v>
      </c>
      <c r="C15" s="32"/>
      <c r="D15" s="16"/>
      <c r="E15" s="17"/>
      <c r="F15" s="17"/>
      <c r="G15" s="17"/>
      <c r="H15" s="17"/>
      <c r="I15" s="17"/>
      <c r="J15" s="17"/>
      <c r="K15" s="17"/>
      <c r="L15" s="17"/>
      <c r="M15" s="17"/>
      <c r="N15" s="44"/>
      <c r="O15" s="47">
        <f t="shared" si="0"/>
        <v>0</v>
      </c>
    </row>
    <row r="16" spans="1:15" x14ac:dyDescent="0.25">
      <c r="A16" s="25" t="s">
        <v>212</v>
      </c>
      <c r="B16" s="20" t="s">
        <v>187</v>
      </c>
      <c r="C16" s="32"/>
      <c r="D16" s="16"/>
      <c r="E16" s="17"/>
      <c r="F16" s="17"/>
      <c r="G16" s="17"/>
      <c r="H16" s="17"/>
      <c r="I16" s="17"/>
      <c r="J16" s="17"/>
      <c r="K16" s="17"/>
      <c r="L16" s="17"/>
      <c r="M16" s="17"/>
      <c r="N16" s="44"/>
      <c r="O16" s="47">
        <f t="shared" si="0"/>
        <v>0</v>
      </c>
    </row>
    <row r="17" spans="1:15" x14ac:dyDescent="0.25">
      <c r="A17" s="25" t="s">
        <v>213</v>
      </c>
      <c r="B17" s="20" t="s">
        <v>187</v>
      </c>
      <c r="C17" s="32"/>
      <c r="D17" s="16"/>
      <c r="E17" s="17"/>
      <c r="F17" s="17"/>
      <c r="G17" s="17"/>
      <c r="H17" s="17"/>
      <c r="I17" s="17"/>
      <c r="J17" s="17"/>
      <c r="K17" s="17"/>
      <c r="L17" s="17"/>
      <c r="M17" s="17"/>
      <c r="N17" s="44"/>
      <c r="O17" s="47">
        <f t="shared" si="0"/>
        <v>0</v>
      </c>
    </row>
    <row r="18" spans="1:15" ht="15.75" thickBot="1" x14ac:dyDescent="0.3">
      <c r="A18" s="27" t="s">
        <v>214</v>
      </c>
      <c r="B18" s="50" t="s">
        <v>187</v>
      </c>
      <c r="C18" s="34"/>
      <c r="D18" s="22"/>
      <c r="E18" s="23"/>
      <c r="F18" s="23"/>
      <c r="G18" s="23"/>
      <c r="H18" s="23"/>
      <c r="I18" s="23"/>
      <c r="J18" s="23"/>
      <c r="K18" s="23"/>
      <c r="L18" s="23"/>
      <c r="M18" s="23"/>
      <c r="N18" s="45"/>
      <c r="O18" s="48">
        <f t="shared" si="0"/>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O29"/>
  <sheetViews>
    <sheetView zoomScaleNormal="100"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2" x14ac:dyDescent="0.2"/>
  <cols>
    <col min="1" max="1" width="10.28515625" style="51" customWidth="1"/>
    <col min="2" max="2" width="7.85546875" style="52" customWidth="1"/>
    <col min="3" max="3" width="9.140625" style="52"/>
    <col min="4" max="4" width="17" style="52" bestFit="1" customWidth="1"/>
    <col min="5" max="6" width="9.140625" style="52" customWidth="1"/>
    <col min="7" max="7" width="14.42578125" style="52" customWidth="1"/>
    <col min="8" max="9" width="12.5703125" style="52" customWidth="1"/>
    <col min="10" max="10" width="10.85546875" style="52" customWidth="1"/>
    <col min="11" max="11" width="12.5703125" style="52" customWidth="1"/>
    <col min="12" max="12" width="21.85546875" style="52" bestFit="1" customWidth="1"/>
    <col min="13" max="13" width="0.5703125" style="52" customWidth="1"/>
    <col min="14" max="14" width="10.85546875" style="52" customWidth="1"/>
    <col min="15" max="15" width="11.28515625" style="52" customWidth="1"/>
    <col min="16" max="16" width="12.42578125" style="52" customWidth="1"/>
    <col min="17" max="18" width="11.28515625" style="52" customWidth="1"/>
    <col min="19" max="19" width="30.42578125" style="52" customWidth="1"/>
    <col min="20" max="20" width="0.5703125" style="52" customWidth="1"/>
    <col min="21" max="21" width="10.85546875" style="52" customWidth="1"/>
    <col min="22" max="25" width="11.28515625" style="52" customWidth="1"/>
    <col min="26" max="26" width="30.42578125" style="52" customWidth="1"/>
    <col min="27" max="27" width="0.5703125" style="52" customWidth="1"/>
    <col min="28" max="28" width="10.85546875" style="52" customWidth="1"/>
    <col min="29" max="32" width="11.28515625" style="52" customWidth="1"/>
    <col min="33" max="33" width="30.42578125" style="52" customWidth="1"/>
    <col min="34" max="34" width="0.5703125" style="52" customWidth="1"/>
    <col min="35" max="35" width="10.85546875" style="52" customWidth="1"/>
    <col min="36" max="39" width="11.28515625" style="52" customWidth="1"/>
    <col min="40" max="40" width="30.42578125" style="52" customWidth="1"/>
    <col min="41" max="41" width="0.5703125" style="52" customWidth="1"/>
    <col min="42" max="16384" width="9.140625" style="54"/>
  </cols>
  <sheetData>
    <row r="1" spans="1:41" ht="12.75" thickBot="1" x14ac:dyDescent="0.25">
      <c r="M1" s="53"/>
      <c r="N1" s="215" t="s">
        <v>64</v>
      </c>
      <c r="O1" s="216"/>
      <c r="P1" s="216"/>
      <c r="Q1" s="216"/>
      <c r="R1" s="216"/>
      <c r="S1" s="217"/>
      <c r="T1" s="53"/>
      <c r="U1" s="218" t="s">
        <v>67</v>
      </c>
      <c r="V1" s="219"/>
      <c r="W1" s="219"/>
      <c r="X1" s="219"/>
      <c r="Y1" s="219"/>
      <c r="Z1" s="220"/>
      <c r="AA1" s="53"/>
      <c r="AB1" s="209" t="s">
        <v>68</v>
      </c>
      <c r="AC1" s="210"/>
      <c r="AD1" s="210"/>
      <c r="AE1" s="210"/>
      <c r="AF1" s="210"/>
      <c r="AG1" s="211"/>
      <c r="AH1" s="53"/>
      <c r="AI1" s="212" t="s">
        <v>69</v>
      </c>
      <c r="AJ1" s="213"/>
      <c r="AK1" s="213"/>
      <c r="AL1" s="213"/>
      <c r="AM1" s="213"/>
      <c r="AN1" s="214"/>
      <c r="AO1" s="53"/>
    </row>
    <row r="2" spans="1:41" s="63" customFormat="1" ht="60.75" thickBot="1" x14ac:dyDescent="0.25">
      <c r="A2" s="55" t="s">
        <v>37</v>
      </c>
      <c r="B2" s="56" t="s">
        <v>38</v>
      </c>
      <c r="C2" s="56" t="s">
        <v>39</v>
      </c>
      <c r="D2" s="56" t="s">
        <v>40</v>
      </c>
      <c r="E2" s="56" t="s">
        <v>41</v>
      </c>
      <c r="F2" s="56" t="s">
        <v>42</v>
      </c>
      <c r="G2" s="56" t="s">
        <v>179</v>
      </c>
      <c r="H2" s="56" t="s">
        <v>44</v>
      </c>
      <c r="I2" s="56" t="s">
        <v>45</v>
      </c>
      <c r="J2" s="56" t="s">
        <v>165</v>
      </c>
      <c r="K2" s="56" t="s">
        <v>159</v>
      </c>
      <c r="L2" s="57" t="s">
        <v>46</v>
      </c>
      <c r="M2" s="58"/>
      <c r="N2" s="59" t="s">
        <v>62</v>
      </c>
      <c r="O2" s="60" t="s">
        <v>158</v>
      </c>
      <c r="P2" s="60" t="s">
        <v>65</v>
      </c>
      <c r="Q2" s="60" t="s">
        <v>63</v>
      </c>
      <c r="R2" s="60" t="s">
        <v>66</v>
      </c>
      <c r="S2" s="61" t="s">
        <v>111</v>
      </c>
      <c r="T2" s="58"/>
      <c r="U2" s="59" t="s">
        <v>62</v>
      </c>
      <c r="V2" s="60" t="s">
        <v>158</v>
      </c>
      <c r="W2" s="60" t="s">
        <v>65</v>
      </c>
      <c r="X2" s="60" t="s">
        <v>63</v>
      </c>
      <c r="Y2" s="60" t="s">
        <v>66</v>
      </c>
      <c r="Z2" s="61" t="s">
        <v>111</v>
      </c>
      <c r="AA2" s="58"/>
      <c r="AB2" s="59" t="s">
        <v>62</v>
      </c>
      <c r="AC2" s="60" t="s">
        <v>158</v>
      </c>
      <c r="AD2" s="60" t="s">
        <v>65</v>
      </c>
      <c r="AE2" s="60" t="s">
        <v>63</v>
      </c>
      <c r="AF2" s="60" t="s">
        <v>66</v>
      </c>
      <c r="AG2" s="61" t="s">
        <v>111</v>
      </c>
      <c r="AH2" s="58"/>
      <c r="AI2" s="59" t="s">
        <v>62</v>
      </c>
      <c r="AJ2" s="60" t="s">
        <v>158</v>
      </c>
      <c r="AK2" s="60" t="s">
        <v>65</v>
      </c>
      <c r="AL2" s="60" t="s">
        <v>63</v>
      </c>
      <c r="AM2" s="60" t="s">
        <v>66</v>
      </c>
      <c r="AN2" s="61" t="s">
        <v>111</v>
      </c>
      <c r="AO2" s="62"/>
    </row>
    <row r="3" spans="1:41" s="74" customFormat="1" x14ac:dyDescent="0.2">
      <c r="A3" s="64" t="s">
        <v>164</v>
      </c>
      <c r="B3" s="65" t="s">
        <v>13</v>
      </c>
      <c r="C3" s="65" t="s">
        <v>12</v>
      </c>
      <c r="D3" s="65" t="s">
        <v>8</v>
      </c>
      <c r="E3" s="65" t="s">
        <v>20</v>
      </c>
      <c r="F3" s="65" t="s">
        <v>21</v>
      </c>
      <c r="G3" s="66">
        <v>42401</v>
      </c>
      <c r="H3" s="67">
        <v>42795</v>
      </c>
      <c r="I3" s="67">
        <v>42834</v>
      </c>
      <c r="J3" s="66" t="s">
        <v>23</v>
      </c>
      <c r="K3" s="67">
        <v>42644</v>
      </c>
      <c r="L3" s="68" t="s">
        <v>122</v>
      </c>
      <c r="M3" s="69"/>
      <c r="N3" s="70"/>
      <c r="O3" s="71"/>
      <c r="P3" s="71"/>
      <c r="Q3" s="71"/>
      <c r="R3" s="71"/>
      <c r="S3" s="72"/>
      <c r="T3" s="69"/>
      <c r="U3" s="70"/>
      <c r="V3" s="71"/>
      <c r="W3" s="71"/>
      <c r="X3" s="71"/>
      <c r="Y3" s="71"/>
      <c r="Z3" s="72"/>
      <c r="AA3" s="69"/>
      <c r="AB3" s="70"/>
      <c r="AC3" s="71"/>
      <c r="AD3" s="71"/>
      <c r="AE3" s="71"/>
      <c r="AF3" s="71"/>
      <c r="AG3" s="72"/>
      <c r="AH3" s="69"/>
      <c r="AI3" s="70"/>
      <c r="AJ3" s="71"/>
      <c r="AK3" s="71"/>
      <c r="AL3" s="71"/>
      <c r="AM3" s="71"/>
      <c r="AN3" s="72"/>
      <c r="AO3" s="73"/>
    </row>
    <row r="4" spans="1:41" x14ac:dyDescent="0.2">
      <c r="A4" s="75"/>
      <c r="B4" s="76"/>
      <c r="C4" s="76"/>
      <c r="D4" s="76"/>
      <c r="E4" s="76"/>
      <c r="F4" s="76"/>
      <c r="G4" s="77"/>
      <c r="H4" s="78"/>
      <c r="I4" s="78"/>
      <c r="J4" s="79"/>
      <c r="K4" s="78"/>
      <c r="L4" s="80"/>
      <c r="M4" s="81"/>
      <c r="N4" s="82"/>
      <c r="O4" s="83"/>
      <c r="P4" s="83"/>
      <c r="Q4" s="83"/>
      <c r="R4" s="83"/>
      <c r="S4" s="84"/>
      <c r="T4" s="81"/>
      <c r="U4" s="82"/>
      <c r="V4" s="83"/>
      <c r="W4" s="83"/>
      <c r="X4" s="83"/>
      <c r="Y4" s="83"/>
      <c r="Z4" s="84"/>
      <c r="AA4" s="81"/>
      <c r="AB4" s="82"/>
      <c r="AC4" s="83"/>
      <c r="AD4" s="83"/>
      <c r="AE4" s="83"/>
      <c r="AF4" s="83"/>
      <c r="AG4" s="84"/>
      <c r="AH4" s="81"/>
      <c r="AI4" s="82"/>
      <c r="AJ4" s="83"/>
      <c r="AK4" s="83"/>
      <c r="AL4" s="83"/>
      <c r="AM4" s="83"/>
      <c r="AN4" s="84"/>
      <c r="AO4" s="81"/>
    </row>
    <row r="5" spans="1:41" x14ac:dyDescent="0.2">
      <c r="A5" s="85"/>
      <c r="B5" s="76"/>
      <c r="C5" s="76"/>
      <c r="D5" s="76"/>
      <c r="E5" s="76"/>
      <c r="F5" s="76"/>
      <c r="G5" s="77"/>
      <c r="H5" s="79"/>
      <c r="I5" s="79"/>
      <c r="J5" s="79"/>
      <c r="K5" s="78"/>
      <c r="L5" s="80"/>
      <c r="M5" s="86"/>
      <c r="N5" s="87"/>
      <c r="O5" s="76"/>
      <c r="P5" s="76"/>
      <c r="Q5" s="76"/>
      <c r="R5" s="76"/>
      <c r="S5" s="88"/>
      <c r="T5" s="86"/>
      <c r="U5" s="87"/>
      <c r="V5" s="76"/>
      <c r="W5" s="76"/>
      <c r="X5" s="76"/>
      <c r="Y5" s="76"/>
      <c r="Z5" s="88"/>
      <c r="AA5" s="86"/>
      <c r="AB5" s="87"/>
      <c r="AC5" s="76"/>
      <c r="AD5" s="76"/>
      <c r="AE5" s="76"/>
      <c r="AF5" s="76"/>
      <c r="AG5" s="88"/>
      <c r="AH5" s="86"/>
      <c r="AI5" s="87"/>
      <c r="AJ5" s="76"/>
      <c r="AK5" s="76"/>
      <c r="AL5" s="76"/>
      <c r="AM5" s="76"/>
      <c r="AN5" s="88"/>
      <c r="AO5" s="86"/>
    </row>
    <row r="6" spans="1:41" x14ac:dyDescent="0.2">
      <c r="A6" s="85"/>
      <c r="B6" s="76"/>
      <c r="C6" s="76"/>
      <c r="D6" s="76"/>
      <c r="E6" s="76"/>
      <c r="F6" s="76"/>
      <c r="G6" s="77"/>
      <c r="H6" s="78"/>
      <c r="I6" s="78"/>
      <c r="J6" s="79"/>
      <c r="K6" s="78"/>
      <c r="L6" s="80"/>
      <c r="M6" s="86"/>
      <c r="N6" s="87"/>
      <c r="O6" s="79"/>
      <c r="P6" s="76"/>
      <c r="Q6" s="76"/>
      <c r="R6" s="76"/>
      <c r="S6" s="88"/>
      <c r="T6" s="86"/>
      <c r="U6" s="87"/>
      <c r="V6" s="79"/>
      <c r="W6" s="76"/>
      <c r="X6" s="76"/>
      <c r="Y6" s="76"/>
      <c r="Z6" s="88"/>
      <c r="AA6" s="86"/>
      <c r="AB6" s="87"/>
      <c r="AC6" s="76"/>
      <c r="AD6" s="76"/>
      <c r="AE6" s="76"/>
      <c r="AF6" s="76"/>
      <c r="AG6" s="88"/>
      <c r="AH6" s="86"/>
      <c r="AI6" s="87"/>
      <c r="AJ6" s="76"/>
      <c r="AK6" s="76"/>
      <c r="AL6" s="76"/>
      <c r="AM6" s="76"/>
      <c r="AN6" s="88"/>
      <c r="AO6" s="86"/>
    </row>
    <row r="7" spans="1:41" x14ac:dyDescent="0.2">
      <c r="A7" s="85"/>
      <c r="B7" s="76"/>
      <c r="C7" s="76"/>
      <c r="D7" s="76"/>
      <c r="E7" s="76"/>
      <c r="F7" s="76"/>
      <c r="G7" s="77"/>
      <c r="H7" s="79"/>
      <c r="I7" s="79"/>
      <c r="J7" s="79"/>
      <c r="K7" s="78"/>
      <c r="L7" s="80"/>
      <c r="M7" s="86"/>
      <c r="N7" s="87"/>
      <c r="O7" s="76"/>
      <c r="P7" s="76"/>
      <c r="Q7" s="76"/>
      <c r="R7" s="76"/>
      <c r="S7" s="88"/>
      <c r="T7" s="86"/>
      <c r="U7" s="87"/>
      <c r="V7" s="76"/>
      <c r="W7" s="76"/>
      <c r="X7" s="76"/>
      <c r="Y7" s="76"/>
      <c r="Z7" s="88"/>
      <c r="AA7" s="86"/>
      <c r="AB7" s="87"/>
      <c r="AC7" s="76"/>
      <c r="AD7" s="76"/>
      <c r="AE7" s="76"/>
      <c r="AF7" s="76"/>
      <c r="AG7" s="88"/>
      <c r="AH7" s="86"/>
      <c r="AI7" s="87"/>
      <c r="AJ7" s="76"/>
      <c r="AK7" s="76"/>
      <c r="AL7" s="76"/>
      <c r="AM7" s="76"/>
      <c r="AN7" s="88"/>
      <c r="AO7" s="86"/>
    </row>
    <row r="8" spans="1:41" x14ac:dyDescent="0.2">
      <c r="A8" s="85"/>
      <c r="B8" s="76"/>
      <c r="C8" s="76"/>
      <c r="D8" s="76"/>
      <c r="E8" s="76"/>
      <c r="F8" s="76"/>
      <c r="G8" s="77"/>
      <c r="H8" s="79"/>
      <c r="I8" s="79"/>
      <c r="J8" s="79"/>
      <c r="K8" s="79"/>
      <c r="L8" s="89"/>
      <c r="M8" s="86"/>
      <c r="N8" s="87"/>
      <c r="O8" s="79"/>
      <c r="P8" s="79"/>
      <c r="Q8" s="79"/>
      <c r="R8" s="79"/>
      <c r="S8" s="88"/>
      <c r="T8" s="86"/>
      <c r="U8" s="87"/>
      <c r="V8" s="79"/>
      <c r="W8" s="79"/>
      <c r="X8" s="79"/>
      <c r="Y8" s="79"/>
      <c r="Z8" s="88"/>
      <c r="AA8" s="86"/>
      <c r="AB8" s="87"/>
      <c r="AC8" s="79"/>
      <c r="AD8" s="79"/>
      <c r="AE8" s="79"/>
      <c r="AF8" s="79"/>
      <c r="AG8" s="88"/>
      <c r="AH8" s="86"/>
      <c r="AI8" s="87"/>
      <c r="AJ8" s="79"/>
      <c r="AK8" s="79"/>
      <c r="AL8" s="79"/>
      <c r="AM8" s="79"/>
      <c r="AN8" s="88"/>
      <c r="AO8" s="86"/>
    </row>
    <row r="9" spans="1:41" x14ac:dyDescent="0.2">
      <c r="A9" s="85"/>
      <c r="B9" s="76"/>
      <c r="C9" s="76"/>
      <c r="D9" s="76"/>
      <c r="E9" s="76"/>
      <c r="F9" s="76"/>
      <c r="G9" s="79"/>
      <c r="H9" s="79"/>
      <c r="I9" s="79"/>
      <c r="J9" s="76"/>
      <c r="K9" s="78"/>
      <c r="L9" s="80"/>
      <c r="M9" s="86"/>
      <c r="N9" s="91"/>
      <c r="O9" s="92"/>
      <c r="P9" s="92"/>
      <c r="Q9" s="92"/>
      <c r="R9" s="92"/>
      <c r="S9" s="88"/>
      <c r="T9" s="86"/>
      <c r="U9" s="91"/>
      <c r="V9" s="92"/>
      <c r="W9" s="92"/>
      <c r="X9" s="92"/>
      <c r="Y9" s="92"/>
      <c r="Z9" s="88"/>
      <c r="AA9" s="86"/>
      <c r="AB9" s="91"/>
      <c r="AC9" s="92"/>
      <c r="AD9" s="92"/>
      <c r="AE9" s="92"/>
      <c r="AF9" s="92"/>
      <c r="AG9" s="88"/>
      <c r="AH9" s="86"/>
      <c r="AI9" s="91"/>
      <c r="AJ9" s="92"/>
      <c r="AK9" s="92"/>
      <c r="AL9" s="92"/>
      <c r="AM9" s="92"/>
      <c r="AN9" s="88"/>
      <c r="AO9" s="86"/>
    </row>
    <row r="10" spans="1:41" x14ac:dyDescent="0.2">
      <c r="A10" s="85"/>
      <c r="B10" s="76"/>
      <c r="C10" s="76"/>
      <c r="D10" s="76"/>
      <c r="E10" s="76"/>
      <c r="F10" s="76"/>
      <c r="G10" s="79"/>
      <c r="H10" s="79"/>
      <c r="I10" s="79"/>
      <c r="J10" s="76"/>
      <c r="K10" s="79"/>
      <c r="L10" s="89"/>
      <c r="M10" s="86"/>
      <c r="N10" s="87"/>
      <c r="O10" s="76"/>
      <c r="P10" s="76"/>
      <c r="Q10" s="76"/>
      <c r="R10" s="76"/>
      <c r="S10" s="88"/>
      <c r="T10" s="86"/>
      <c r="U10" s="87"/>
      <c r="V10" s="76"/>
      <c r="W10" s="76"/>
      <c r="X10" s="76"/>
      <c r="Y10" s="76"/>
      <c r="Z10" s="88"/>
      <c r="AA10" s="86"/>
      <c r="AB10" s="87"/>
      <c r="AC10" s="76"/>
      <c r="AD10" s="76"/>
      <c r="AE10" s="76"/>
      <c r="AF10" s="76"/>
      <c r="AG10" s="88"/>
      <c r="AH10" s="86"/>
      <c r="AI10" s="87"/>
      <c r="AJ10" s="76"/>
      <c r="AK10" s="76"/>
      <c r="AL10" s="76"/>
      <c r="AM10" s="76"/>
      <c r="AN10" s="88"/>
      <c r="AO10" s="86"/>
    </row>
    <row r="11" spans="1:41" x14ac:dyDescent="0.2">
      <c r="A11" s="85"/>
      <c r="B11" s="76"/>
      <c r="C11" s="76"/>
      <c r="D11" s="76"/>
      <c r="E11" s="76"/>
      <c r="F11" s="76"/>
      <c r="G11" s="79"/>
      <c r="H11" s="79"/>
      <c r="I11" s="79"/>
      <c r="J11" s="79"/>
      <c r="K11" s="78"/>
      <c r="L11" s="80"/>
      <c r="M11" s="86"/>
      <c r="N11" s="87"/>
      <c r="O11" s="76"/>
      <c r="P11" s="76"/>
      <c r="Q11" s="76"/>
      <c r="R11" s="76"/>
      <c r="S11" s="88"/>
      <c r="T11" s="86"/>
      <c r="U11" s="87"/>
      <c r="V11" s="76"/>
      <c r="W11" s="76"/>
      <c r="X11" s="76"/>
      <c r="Y11" s="76"/>
      <c r="Z11" s="88"/>
      <c r="AA11" s="86"/>
      <c r="AB11" s="87"/>
      <c r="AC11" s="76"/>
      <c r="AD11" s="76"/>
      <c r="AE11" s="76"/>
      <c r="AF11" s="76"/>
      <c r="AG11" s="88"/>
      <c r="AH11" s="86"/>
      <c r="AI11" s="87"/>
      <c r="AJ11" s="76"/>
      <c r="AK11" s="76"/>
      <c r="AL11" s="76"/>
      <c r="AM11" s="76"/>
      <c r="AN11" s="88"/>
      <c r="AO11" s="86"/>
    </row>
    <row r="12" spans="1:41" x14ac:dyDescent="0.2">
      <c r="A12" s="75"/>
      <c r="B12" s="76"/>
      <c r="C12" s="76"/>
      <c r="D12" s="76"/>
      <c r="E12" s="76"/>
      <c r="F12" s="76"/>
      <c r="G12" s="94"/>
      <c r="H12" s="94"/>
      <c r="I12" s="94"/>
      <c r="J12" s="79"/>
      <c r="K12" s="78"/>
      <c r="L12" s="80"/>
      <c r="M12" s="81"/>
      <c r="N12" s="95"/>
      <c r="O12" s="96"/>
      <c r="P12" s="96"/>
      <c r="Q12" s="96"/>
      <c r="R12" s="96"/>
      <c r="S12" s="84"/>
      <c r="T12" s="81"/>
      <c r="U12" s="95"/>
      <c r="V12" s="96"/>
      <c r="W12" s="96"/>
      <c r="X12" s="96"/>
      <c r="Y12" s="96"/>
      <c r="Z12" s="84"/>
      <c r="AA12" s="81"/>
      <c r="AB12" s="95"/>
      <c r="AC12" s="96"/>
      <c r="AD12" s="96"/>
      <c r="AE12" s="96"/>
      <c r="AF12" s="96"/>
      <c r="AG12" s="84"/>
      <c r="AH12" s="81"/>
      <c r="AI12" s="95"/>
      <c r="AJ12" s="96"/>
      <c r="AK12" s="96"/>
      <c r="AL12" s="96"/>
      <c r="AM12" s="96"/>
      <c r="AN12" s="84"/>
      <c r="AO12" s="81"/>
    </row>
    <row r="13" spans="1:41" x14ac:dyDescent="0.2">
      <c r="A13" s="85"/>
      <c r="B13" s="76"/>
      <c r="C13" s="76"/>
      <c r="D13" s="76"/>
      <c r="E13" s="76"/>
      <c r="F13" s="76"/>
      <c r="G13" s="79"/>
      <c r="H13" s="79"/>
      <c r="I13" s="79"/>
      <c r="J13" s="79"/>
      <c r="K13" s="79"/>
      <c r="L13" s="89"/>
      <c r="M13" s="86"/>
      <c r="N13" s="91"/>
      <c r="O13" s="97"/>
      <c r="P13" s="97"/>
      <c r="Q13" s="97"/>
      <c r="R13" s="97"/>
      <c r="S13" s="88"/>
      <c r="T13" s="86"/>
      <c r="U13" s="91"/>
      <c r="V13" s="97"/>
      <c r="W13" s="97"/>
      <c r="X13" s="97"/>
      <c r="Y13" s="97"/>
      <c r="Z13" s="88"/>
      <c r="AA13" s="86"/>
      <c r="AB13" s="91"/>
      <c r="AC13" s="97"/>
      <c r="AD13" s="97"/>
      <c r="AE13" s="97"/>
      <c r="AF13" s="97"/>
      <c r="AG13" s="88"/>
      <c r="AH13" s="86"/>
      <c r="AI13" s="91"/>
      <c r="AJ13" s="97"/>
      <c r="AK13" s="97"/>
      <c r="AL13" s="97"/>
      <c r="AM13" s="97"/>
      <c r="AN13" s="88"/>
      <c r="AO13" s="86"/>
    </row>
    <row r="14" spans="1:41" x14ac:dyDescent="0.2">
      <c r="A14" s="85"/>
      <c r="B14" s="76"/>
      <c r="C14" s="76"/>
      <c r="D14" s="76"/>
      <c r="E14" s="76"/>
      <c r="F14" s="76"/>
      <c r="G14" s="79"/>
      <c r="H14" s="79"/>
      <c r="I14" s="79"/>
      <c r="J14" s="79"/>
      <c r="K14" s="79"/>
      <c r="L14" s="89"/>
      <c r="M14" s="86"/>
      <c r="N14" s="87"/>
      <c r="O14" s="76"/>
      <c r="P14" s="76"/>
      <c r="Q14" s="76"/>
      <c r="R14" s="76"/>
      <c r="S14" s="88"/>
      <c r="T14" s="86"/>
      <c r="U14" s="87"/>
      <c r="V14" s="76"/>
      <c r="W14" s="76"/>
      <c r="X14" s="76"/>
      <c r="Y14" s="76"/>
      <c r="Z14" s="88"/>
      <c r="AA14" s="86"/>
      <c r="AB14" s="87"/>
      <c r="AC14" s="76"/>
      <c r="AD14" s="76"/>
      <c r="AE14" s="76"/>
      <c r="AF14" s="76"/>
      <c r="AG14" s="88"/>
      <c r="AH14" s="86"/>
      <c r="AI14" s="87"/>
      <c r="AJ14" s="76"/>
      <c r="AK14" s="76"/>
      <c r="AL14" s="76"/>
      <c r="AM14" s="76"/>
      <c r="AN14" s="88"/>
      <c r="AO14" s="86"/>
    </row>
    <row r="15" spans="1:41" x14ac:dyDescent="0.2">
      <c r="A15" s="85"/>
      <c r="B15" s="76"/>
      <c r="C15" s="76"/>
      <c r="D15" s="76"/>
      <c r="E15" s="76"/>
      <c r="F15" s="76"/>
      <c r="G15" s="79"/>
      <c r="H15" s="79"/>
      <c r="I15" s="79"/>
      <c r="J15" s="79"/>
      <c r="K15" s="79"/>
      <c r="L15" s="89"/>
      <c r="M15" s="86"/>
      <c r="N15" s="87"/>
      <c r="O15" s="76"/>
      <c r="P15" s="76"/>
      <c r="Q15" s="76"/>
      <c r="R15" s="76"/>
      <c r="S15" s="88"/>
      <c r="T15" s="86"/>
      <c r="U15" s="87"/>
      <c r="V15" s="76"/>
      <c r="W15" s="76"/>
      <c r="X15" s="76"/>
      <c r="Y15" s="76"/>
      <c r="Z15" s="88"/>
      <c r="AA15" s="86"/>
      <c r="AB15" s="87"/>
      <c r="AC15" s="76"/>
      <c r="AD15" s="76"/>
      <c r="AE15" s="76"/>
      <c r="AF15" s="76"/>
      <c r="AG15" s="88"/>
      <c r="AH15" s="86"/>
      <c r="AI15" s="87"/>
      <c r="AJ15" s="76"/>
      <c r="AK15" s="76"/>
      <c r="AL15" s="76"/>
      <c r="AM15" s="76"/>
      <c r="AN15" s="88"/>
      <c r="AO15" s="86"/>
    </row>
    <row r="16" spans="1:41" x14ac:dyDescent="0.2">
      <c r="A16" s="75"/>
      <c r="B16" s="76"/>
      <c r="C16" s="76"/>
      <c r="D16" s="76"/>
      <c r="E16" s="76"/>
      <c r="F16" s="76"/>
      <c r="G16" s="78"/>
      <c r="H16" s="79"/>
      <c r="I16" s="79"/>
      <c r="J16" s="76"/>
      <c r="K16" s="79"/>
      <c r="L16" s="89"/>
      <c r="M16" s="81"/>
      <c r="N16" s="91"/>
      <c r="O16" s="92"/>
      <c r="P16" s="92"/>
      <c r="Q16" s="92"/>
      <c r="R16" s="92"/>
      <c r="S16" s="84"/>
      <c r="T16" s="81"/>
      <c r="U16" s="91"/>
      <c r="V16" s="92"/>
      <c r="W16" s="92"/>
      <c r="X16" s="92"/>
      <c r="Y16" s="92"/>
      <c r="Z16" s="84"/>
      <c r="AA16" s="81"/>
      <c r="AB16" s="91"/>
      <c r="AC16" s="92"/>
      <c r="AD16" s="92"/>
      <c r="AE16" s="92"/>
      <c r="AF16" s="92"/>
      <c r="AG16" s="84"/>
      <c r="AH16" s="81"/>
      <c r="AI16" s="91"/>
      <c r="AJ16" s="92"/>
      <c r="AK16" s="92"/>
      <c r="AL16" s="92"/>
      <c r="AM16" s="92"/>
      <c r="AN16" s="84"/>
      <c r="AO16" s="81"/>
    </row>
    <row r="17" spans="1:41" x14ac:dyDescent="0.2">
      <c r="A17" s="75"/>
      <c r="B17" s="76"/>
      <c r="C17" s="76"/>
      <c r="D17" s="76"/>
      <c r="E17" s="76"/>
      <c r="F17" s="76"/>
      <c r="G17" s="78"/>
      <c r="H17" s="79"/>
      <c r="I17" s="79"/>
      <c r="J17" s="76"/>
      <c r="K17" s="79"/>
      <c r="L17" s="89"/>
      <c r="M17" s="81"/>
      <c r="N17" s="91"/>
      <c r="O17" s="92"/>
      <c r="P17" s="92"/>
      <c r="Q17" s="92"/>
      <c r="R17" s="92"/>
      <c r="S17" s="84"/>
      <c r="T17" s="81"/>
      <c r="U17" s="91"/>
      <c r="V17" s="92"/>
      <c r="W17" s="92"/>
      <c r="X17" s="92"/>
      <c r="Y17" s="92"/>
      <c r="Z17" s="84"/>
      <c r="AA17" s="81"/>
      <c r="AB17" s="91"/>
      <c r="AC17" s="92"/>
      <c r="AD17" s="92"/>
      <c r="AE17" s="92"/>
      <c r="AF17" s="92"/>
      <c r="AG17" s="84"/>
      <c r="AH17" s="81"/>
      <c r="AI17" s="91"/>
      <c r="AJ17" s="92"/>
      <c r="AK17" s="92"/>
      <c r="AL17" s="92"/>
      <c r="AM17" s="92"/>
      <c r="AN17" s="84"/>
      <c r="AO17" s="81"/>
    </row>
    <row r="18" spans="1:41" x14ac:dyDescent="0.2">
      <c r="A18" s="75"/>
      <c r="B18" s="76"/>
      <c r="C18" s="76"/>
      <c r="D18" s="76"/>
      <c r="E18" s="76"/>
      <c r="F18" s="76"/>
      <c r="G18" s="78"/>
      <c r="H18" s="79"/>
      <c r="I18" s="79"/>
      <c r="J18" s="76"/>
      <c r="K18" s="79"/>
      <c r="L18" s="89"/>
      <c r="M18" s="81"/>
      <c r="N18" s="91"/>
      <c r="O18" s="92"/>
      <c r="P18" s="92"/>
      <c r="Q18" s="92"/>
      <c r="R18" s="92"/>
      <c r="S18" s="84"/>
      <c r="T18" s="81"/>
      <c r="U18" s="91"/>
      <c r="V18" s="92"/>
      <c r="W18" s="92"/>
      <c r="X18" s="92"/>
      <c r="Y18" s="92"/>
      <c r="Z18" s="84"/>
      <c r="AA18" s="81"/>
      <c r="AB18" s="91"/>
      <c r="AC18" s="92"/>
      <c r="AD18" s="92"/>
      <c r="AE18" s="92"/>
      <c r="AF18" s="92"/>
      <c r="AG18" s="84"/>
      <c r="AH18" s="81"/>
      <c r="AI18" s="91"/>
      <c r="AJ18" s="92"/>
      <c r="AK18" s="92"/>
      <c r="AL18" s="92"/>
      <c r="AM18" s="92"/>
      <c r="AN18" s="84"/>
      <c r="AO18" s="81"/>
    </row>
    <row r="19" spans="1:41" x14ac:dyDescent="0.2">
      <c r="A19" s="75"/>
      <c r="B19" s="76"/>
      <c r="C19" s="76"/>
      <c r="D19" s="76"/>
      <c r="E19" s="76"/>
      <c r="F19" s="76"/>
      <c r="G19" s="78"/>
      <c r="H19" s="79"/>
      <c r="I19" s="79"/>
      <c r="J19" s="76"/>
      <c r="K19" s="79"/>
      <c r="L19" s="89"/>
      <c r="M19" s="81"/>
      <c r="N19" s="91"/>
      <c r="O19" s="92"/>
      <c r="P19" s="92"/>
      <c r="Q19" s="92"/>
      <c r="R19" s="92"/>
      <c r="S19" s="84"/>
      <c r="T19" s="81"/>
      <c r="U19" s="91"/>
      <c r="V19" s="92"/>
      <c r="W19" s="92"/>
      <c r="X19" s="92"/>
      <c r="Y19" s="92"/>
      <c r="Z19" s="84"/>
      <c r="AA19" s="81"/>
      <c r="AB19" s="91"/>
      <c r="AC19" s="92"/>
      <c r="AD19" s="92"/>
      <c r="AE19" s="92"/>
      <c r="AF19" s="92"/>
      <c r="AG19" s="84"/>
      <c r="AH19" s="81"/>
      <c r="AI19" s="91"/>
      <c r="AJ19" s="92"/>
      <c r="AK19" s="92"/>
      <c r="AL19" s="92"/>
      <c r="AM19" s="92"/>
      <c r="AN19" s="84"/>
      <c r="AO19" s="81"/>
    </row>
    <row r="20" spans="1:41" x14ac:dyDescent="0.2">
      <c r="A20" s="75"/>
      <c r="B20" s="76"/>
      <c r="C20" s="76"/>
      <c r="D20" s="76"/>
      <c r="E20" s="76"/>
      <c r="F20" s="76"/>
      <c r="G20" s="78"/>
      <c r="H20" s="79"/>
      <c r="I20" s="79"/>
      <c r="J20" s="76"/>
      <c r="K20" s="79"/>
      <c r="L20" s="89"/>
      <c r="M20" s="81"/>
      <c r="N20" s="91"/>
      <c r="O20" s="92"/>
      <c r="P20" s="92"/>
      <c r="Q20" s="92"/>
      <c r="R20" s="92"/>
      <c r="S20" s="84"/>
      <c r="T20" s="81"/>
      <c r="U20" s="91"/>
      <c r="V20" s="92"/>
      <c r="W20" s="92"/>
      <c r="X20" s="92"/>
      <c r="Y20" s="92"/>
      <c r="Z20" s="84"/>
      <c r="AA20" s="81"/>
      <c r="AB20" s="91"/>
      <c r="AC20" s="92"/>
      <c r="AD20" s="92"/>
      <c r="AE20" s="92"/>
      <c r="AF20" s="92"/>
      <c r="AG20" s="84"/>
      <c r="AH20" s="81"/>
      <c r="AI20" s="91"/>
      <c r="AJ20" s="92"/>
      <c r="AK20" s="92"/>
      <c r="AL20" s="92"/>
      <c r="AM20" s="92"/>
      <c r="AN20" s="84"/>
      <c r="AO20" s="81"/>
    </row>
    <row r="21" spans="1:41" x14ac:dyDescent="0.2">
      <c r="A21" s="75"/>
      <c r="B21" s="76"/>
      <c r="C21" s="76"/>
      <c r="D21" s="76"/>
      <c r="E21" s="76"/>
      <c r="F21" s="76"/>
      <c r="G21" s="78"/>
      <c r="H21" s="79"/>
      <c r="I21" s="79"/>
      <c r="J21" s="76"/>
      <c r="K21" s="79"/>
      <c r="L21" s="89"/>
      <c r="M21" s="81"/>
      <c r="N21" s="91"/>
      <c r="O21" s="92"/>
      <c r="P21" s="92"/>
      <c r="Q21" s="92"/>
      <c r="R21" s="92"/>
      <c r="S21" s="84"/>
      <c r="T21" s="81"/>
      <c r="U21" s="91"/>
      <c r="V21" s="92"/>
      <c r="W21" s="92"/>
      <c r="X21" s="92"/>
      <c r="Y21" s="92"/>
      <c r="Z21" s="84"/>
      <c r="AA21" s="81"/>
      <c r="AB21" s="91"/>
      <c r="AC21" s="92"/>
      <c r="AD21" s="92"/>
      <c r="AE21" s="92"/>
      <c r="AF21" s="92"/>
      <c r="AG21" s="84"/>
      <c r="AH21" s="81"/>
      <c r="AI21" s="91"/>
      <c r="AJ21" s="92"/>
      <c r="AK21" s="92"/>
      <c r="AL21" s="92"/>
      <c r="AM21" s="92"/>
      <c r="AN21" s="84"/>
      <c r="AO21" s="81"/>
    </row>
    <row r="22" spans="1:41" ht="12.75" thickBot="1" x14ac:dyDescent="0.25">
      <c r="A22" s="98" t="s">
        <v>73</v>
      </c>
      <c r="B22" s="99"/>
      <c r="C22" s="99"/>
      <c r="D22" s="99"/>
      <c r="E22" s="99"/>
      <c r="F22" s="99"/>
      <c r="G22" s="100"/>
      <c r="H22" s="100"/>
      <c r="I22" s="100"/>
      <c r="J22" s="99"/>
      <c r="K22" s="100"/>
      <c r="L22" s="101"/>
      <c r="M22" s="102"/>
      <c r="N22" s="103"/>
      <c r="O22" s="99"/>
      <c r="P22" s="99"/>
      <c r="Q22" s="99"/>
      <c r="R22" s="99"/>
      <c r="S22" s="104"/>
      <c r="T22" s="102"/>
      <c r="U22" s="103"/>
      <c r="V22" s="99"/>
      <c r="W22" s="99"/>
      <c r="X22" s="99"/>
      <c r="Y22" s="99"/>
      <c r="Z22" s="104"/>
      <c r="AA22" s="102"/>
      <c r="AB22" s="103"/>
      <c r="AC22" s="99"/>
      <c r="AD22" s="99"/>
      <c r="AE22" s="99"/>
      <c r="AF22" s="99"/>
      <c r="AG22" s="104"/>
      <c r="AH22" s="102"/>
      <c r="AI22" s="103"/>
      <c r="AJ22" s="99"/>
      <c r="AK22" s="99"/>
      <c r="AL22" s="99"/>
      <c r="AM22" s="99"/>
      <c r="AN22" s="104"/>
      <c r="AO22" s="102"/>
    </row>
    <row r="23" spans="1:41" s="109" customFormat="1" ht="12.75" thickBot="1" x14ac:dyDescent="0.25">
      <c r="A23" s="105"/>
      <c r="B23" s="106"/>
      <c r="C23" s="106"/>
      <c r="D23" s="105"/>
      <c r="E23" s="105"/>
      <c r="F23" s="114">
        <f>COUNTA(F3:F22)</f>
        <v>1</v>
      </c>
      <c r="G23" s="114">
        <f>COUNTA(G3:G22)</f>
        <v>1</v>
      </c>
      <c r="H23" s="105"/>
      <c r="I23" s="114">
        <f>COUNTA(I3:I22)</f>
        <v>1</v>
      </c>
      <c r="J23" s="114">
        <f>COUNTA(J3:J22)</f>
        <v>1</v>
      </c>
      <c r="K23" s="115">
        <f>COUNTA(K3:K22)</f>
        <v>1</v>
      </c>
      <c r="L23" s="107">
        <f>COUNTA(L3:L22)</f>
        <v>1</v>
      </c>
      <c r="M23" s="108"/>
      <c r="N23" s="114">
        <f>COUNTA(N3:N22)</f>
        <v>0</v>
      </c>
      <c r="O23" s="105"/>
      <c r="P23" s="105"/>
      <c r="Q23" s="114">
        <f>COUNTA(Q3:Q22)</f>
        <v>0</v>
      </c>
      <c r="R23" s="114">
        <f>COUNTA(R3:R22)</f>
        <v>0</v>
      </c>
      <c r="S23" s="105"/>
      <c r="T23" s="108"/>
      <c r="U23" s="114">
        <f>COUNTA(U3:U22)</f>
        <v>0</v>
      </c>
      <c r="V23" s="105"/>
      <c r="W23" s="105"/>
      <c r="X23" s="114">
        <f>COUNTA(X3:X22)</f>
        <v>0</v>
      </c>
      <c r="Y23" s="114">
        <f>COUNTA(Y3:Y22)</f>
        <v>0</v>
      </c>
      <c r="Z23" s="105"/>
      <c r="AA23" s="108"/>
      <c r="AB23" s="114">
        <f>COUNTA(AB3:AB22)</f>
        <v>0</v>
      </c>
      <c r="AC23" s="105"/>
      <c r="AD23" s="105"/>
      <c r="AE23" s="114">
        <f>COUNTA(AE3:AE22)</f>
        <v>0</v>
      </c>
      <c r="AF23" s="114">
        <f>COUNTA(AF3:AF22)</f>
        <v>0</v>
      </c>
      <c r="AG23" s="105"/>
      <c r="AH23" s="108"/>
      <c r="AI23" s="114">
        <f>COUNTA(AI3:AI22)</f>
        <v>0</v>
      </c>
      <c r="AJ23" s="105"/>
      <c r="AK23" s="105"/>
      <c r="AL23" s="114">
        <f>COUNTA(AL3:AL22)</f>
        <v>0</v>
      </c>
      <c r="AM23" s="114">
        <f>COUNTA(AM3:AM22)</f>
        <v>0</v>
      </c>
      <c r="AN23" s="105"/>
      <c r="AO23" s="108"/>
    </row>
    <row r="24" spans="1:41" ht="12.75" thickBot="1" x14ac:dyDescent="0.25">
      <c r="G24" s="110" t="s">
        <v>75</v>
      </c>
      <c r="I24" s="52" t="s">
        <v>47</v>
      </c>
      <c r="J24" s="52" t="s">
        <v>74</v>
      </c>
      <c r="K24" s="52" t="s">
        <v>77</v>
      </c>
      <c r="AI24" s="52" t="s">
        <v>70</v>
      </c>
    </row>
    <row r="25" spans="1:41" ht="12.75" thickBot="1" x14ac:dyDescent="0.25">
      <c r="N25" s="111">
        <f>N23+U23+AB23+AI23</f>
        <v>0</v>
      </c>
      <c r="O25" s="112">
        <f>N25-'Family Data'!M24</f>
        <v>-1</v>
      </c>
    </row>
    <row r="26" spans="1:41" ht="12.75" thickBot="1" x14ac:dyDescent="0.25">
      <c r="B26" s="52" t="s">
        <v>152</v>
      </c>
      <c r="J26" s="116">
        <f>COUNTIFS(J3:J22,"Cleared",I3:I22,"&gt;01/01/2000")</f>
        <v>1</v>
      </c>
      <c r="K26" s="52" t="s">
        <v>180</v>
      </c>
      <c r="N26" s="52" t="s">
        <v>71</v>
      </c>
    </row>
    <row r="27" spans="1:41" ht="12.75" thickBot="1" x14ac:dyDescent="0.25">
      <c r="N27" s="54"/>
      <c r="O27" s="54"/>
      <c r="P27" s="54"/>
    </row>
    <row r="28" spans="1:41" ht="12.75" thickBot="1" x14ac:dyDescent="0.25">
      <c r="N28" s="111">
        <f>R23+Y23+AF23+AM23</f>
        <v>0</v>
      </c>
      <c r="O28" s="113">
        <f>N28-'Family Data'!M27</f>
        <v>0</v>
      </c>
      <c r="P28" s="54"/>
    </row>
    <row r="29" spans="1:41" x14ac:dyDescent="0.2">
      <c r="N29" s="52" t="s">
        <v>72</v>
      </c>
    </row>
  </sheetData>
  <sheetProtection algorithmName="SHA-512" hashValue="AcTAeAWaZRmYCdXgeXv1a7i9kmYwvL9Agy+ohVKqZJt8+oSpvvbdTU/iOiq++LVxwHE7N5jwPTj0R48yX5Mv/Q==" saltValue="1lzxxdLaoLJCXNfXi55ITw==" spinCount="100000" sheet="1" objects="1" scenarios="1" formatCells="0" formatColumns="0" formatRows="0" insertColumns="0" insertRows="0" deleteColumns="0" deleteRows="0" sort="0" autoFilter="0"/>
  <autoFilter ref="A2:L17" xr:uid="{00000000-0009-0000-0000-000002000000}"/>
  <sortState ref="A10:AO48">
    <sortCondition ref="G10:G48"/>
  </sortState>
  <mergeCells count="4">
    <mergeCell ref="AB1:AG1"/>
    <mergeCell ref="AI1:AN1"/>
    <mergeCell ref="N1:S1"/>
    <mergeCell ref="U1:Z1"/>
  </mergeCells>
  <conditionalFormatting sqref="D3:F22 B3:B22 J3:J22">
    <cfRule type="cellIs" dxfId="0" priority="3" operator="equal">
      <formula>"male"</formula>
    </cfRule>
  </conditionalFormatting>
  <dataValidations count="2">
    <dataValidation type="list" allowBlank="1" showInputMessage="1" showErrorMessage="1" sqref="T13:T22 M13:M22 AA13:AA22 AH13:AH22 AO13:AO22 AO4:AO11 AH4:AH11 AA4:AA11 M4:M11 T4:T11" xr:uid="{00000000-0002-0000-0200-000000000000}">
      <formula1>#REF!</formula1>
    </dataValidation>
    <dataValidation type="date" allowBlank="1" showInputMessage="1" showErrorMessage="1" sqref="K3:K22 G3:I22 AJ3:AJ22 AE3:AF22 AC3:AC22 X3:Y22 V3:V22 Q3:R22 O3:O22 AL3:AM22" xr:uid="{00000000-0002-0000-0200-000001000000}">
      <formula1>36526</formula1>
      <formula2>73051</formula2>
    </dataValidation>
  </dataValidations>
  <pageMargins left="0.70866141732283472" right="0.70866141732283472" top="0.74803149606299213" bottom="0.74803149606299213" header="0.31496062992125984" footer="0.31496062992125984"/>
  <pageSetup paperSize="9" scale="75" orientation="landscape" r:id="rId1"/>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200-000007000000}">
          <x14:formula1>
            <xm:f>LISTS!$I$3:$I$4</xm:f>
          </x14:formula1>
          <xm:sqref>J22</xm:sqref>
        </x14:dataValidation>
        <x14:dataValidation type="list" allowBlank="1" showInputMessage="1" showErrorMessage="1" xr:uid="{00000000-0002-0000-0200-000002000000}">
          <x14:formula1>
            <xm:f>LISTS!$B$3:$B$5</xm:f>
          </x14:formula1>
          <xm:sqref>C3:C22</xm:sqref>
        </x14:dataValidation>
        <x14:dataValidation type="list" allowBlank="1" showInputMessage="1" showErrorMessage="1" xr:uid="{00000000-0002-0000-0200-000003000000}">
          <x14:formula1>
            <xm:f>LISTS!$C$3:$C$8</xm:f>
          </x14:formula1>
          <xm:sqref>D3:D22</xm:sqref>
        </x14:dataValidation>
        <x14:dataValidation type="list" allowBlank="1" showInputMessage="1" showErrorMessage="1" xr:uid="{00000000-0002-0000-0200-000004000000}">
          <x14:formula1>
            <xm:f>LISTS!$D$3:$D$5</xm:f>
          </x14:formula1>
          <xm:sqref>E3:E22</xm:sqref>
        </x14:dataValidation>
        <x14:dataValidation type="list" allowBlank="1" showInputMessage="1" showErrorMessage="1" xr:uid="{00000000-0002-0000-0200-000005000000}">
          <x14:formula1>
            <xm:f>LISTS!$E$3:$E$4</xm:f>
          </x14:formula1>
          <xm:sqref>AK3:AK22 AD3:AD22 W3:W22 P3:P22 F3:F22</xm:sqref>
        </x14:dataValidation>
        <x14:dataValidation type="list" allowBlank="1" showInputMessage="1" showErrorMessage="1" xr:uid="{00000000-0002-0000-0200-000006000000}">
          <x14:formula1>
            <xm:f>LISTS!$A$3:$A$9</xm:f>
          </x14:formula1>
          <xm:sqref>B3:B22</xm:sqref>
        </x14:dataValidation>
        <x14:dataValidation type="list" allowBlank="1" showInputMessage="1" showErrorMessage="1" xr:uid="{00000000-0002-0000-0200-000008000000}">
          <x14:formula1>
            <xm:f>LISTS!$F$3:$F$12</xm:f>
          </x14:formula1>
          <xm:sqref>L3:L22</xm:sqref>
        </x14:dataValidation>
        <x14:dataValidation type="list" allowBlank="1" showInputMessage="1" showErrorMessage="1" xr:uid="{00000000-0002-0000-0200-000009000000}">
          <x14:formula1>
            <xm:f>LISTS!$L$3:$L$13</xm:f>
          </x14:formula1>
          <xm:sqref>AN3:AN22 AG3:AG22 Z3:Z22 S3:S22</xm:sqref>
        </x14:dataValidation>
        <x14:dataValidation type="list" allowBlank="1" showInputMessage="1" showErrorMessage="1" xr:uid="{00000000-0002-0000-0200-00000A000000}">
          <x14:formula1>
            <xm:f>LISTS!$I$3:$I$5</xm:f>
          </x14:formula1>
          <xm:sqref>J3:J22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Q38"/>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ColWidth="9.140625" defaultRowHeight="12" x14ac:dyDescent="0.2"/>
  <cols>
    <col min="1" max="1" width="7.85546875" style="51" customWidth="1"/>
    <col min="2" max="2" width="17.28515625" style="52" bestFit="1" customWidth="1"/>
    <col min="3" max="3" width="8.42578125" style="52" customWidth="1"/>
    <col min="4" max="5" width="12" style="52" customWidth="1"/>
    <col min="6" max="6" width="26.5703125" style="52" bestFit="1" customWidth="1"/>
    <col min="7" max="7" width="24.28515625" style="52" bestFit="1" customWidth="1"/>
    <col min="8" max="8" width="26.5703125" style="52" bestFit="1" customWidth="1"/>
    <col min="9" max="9" width="51.28515625" style="52" bestFit="1" customWidth="1"/>
    <col min="10" max="10" width="12.28515625" style="52" customWidth="1"/>
    <col min="11" max="11" width="36.7109375" style="52" bestFit="1" customWidth="1"/>
    <col min="12" max="12" width="0.5703125" style="52" customWidth="1"/>
    <col min="13" max="13" width="10.85546875" style="52" customWidth="1"/>
    <col min="14" max="15" width="11.28515625" style="52" customWidth="1"/>
    <col min="16" max="16" width="12.42578125" style="52" customWidth="1"/>
    <col min="17" max="18" width="11.28515625" style="52" customWidth="1"/>
    <col min="19" max="19" width="11.42578125" style="52" customWidth="1"/>
    <col min="20" max="20" width="0.5703125" style="52" customWidth="1"/>
    <col min="21" max="21" width="10.85546875" style="52" customWidth="1"/>
    <col min="22" max="23" width="11.28515625" style="52" customWidth="1"/>
    <col min="24" max="24" width="12.42578125" style="52" customWidth="1"/>
    <col min="25" max="26" width="11.28515625" style="52" customWidth="1"/>
    <col min="27" max="27" width="11.42578125" style="52" customWidth="1"/>
    <col min="28" max="28" width="0.5703125" style="52" customWidth="1"/>
    <col min="29" max="29" width="10.85546875" style="52" customWidth="1"/>
    <col min="30" max="31" width="11.28515625" style="52" customWidth="1"/>
    <col min="32" max="32" width="12.42578125" style="52" customWidth="1"/>
    <col min="33" max="34" width="11.28515625" style="52" customWidth="1"/>
    <col min="35" max="35" width="11.42578125" style="52" customWidth="1"/>
    <col min="36" max="36" width="0.5703125" style="52" customWidth="1"/>
    <col min="37" max="37" width="10.85546875" style="52" customWidth="1"/>
    <col min="38" max="39" width="11.28515625" style="52" customWidth="1"/>
    <col min="40" max="40" width="12.42578125" style="52" customWidth="1"/>
    <col min="41" max="42" width="11.28515625" style="52" customWidth="1"/>
    <col min="43" max="43" width="11.42578125" style="52" customWidth="1"/>
    <col min="44" max="16384" width="9.140625" style="52"/>
  </cols>
  <sheetData>
    <row r="1" spans="1:43" ht="15.75" customHeight="1" thickBot="1" x14ac:dyDescent="0.25">
      <c r="A1" s="117"/>
      <c r="B1" s="118"/>
      <c r="C1" s="118"/>
      <c r="D1" s="221"/>
      <c r="E1" s="221"/>
      <c r="F1" s="221"/>
      <c r="G1" s="221"/>
      <c r="H1" s="221"/>
      <c r="I1" s="119"/>
      <c r="J1" s="120"/>
      <c r="K1" s="118"/>
      <c r="L1" s="53"/>
      <c r="M1" s="215" t="s">
        <v>64</v>
      </c>
      <c r="N1" s="216"/>
      <c r="O1" s="216"/>
      <c r="P1" s="216"/>
      <c r="Q1" s="216"/>
      <c r="R1" s="216"/>
      <c r="S1" s="217"/>
      <c r="T1" s="53"/>
      <c r="U1" s="218" t="s">
        <v>67</v>
      </c>
      <c r="V1" s="219"/>
      <c r="W1" s="219"/>
      <c r="X1" s="219"/>
      <c r="Y1" s="219"/>
      <c r="Z1" s="219"/>
      <c r="AA1" s="220"/>
      <c r="AB1" s="53"/>
      <c r="AC1" s="209" t="s">
        <v>68</v>
      </c>
      <c r="AD1" s="210"/>
      <c r="AE1" s="210"/>
      <c r="AF1" s="210"/>
      <c r="AG1" s="210"/>
      <c r="AH1" s="210"/>
      <c r="AI1" s="211"/>
      <c r="AJ1" s="53"/>
      <c r="AK1" s="212" t="s">
        <v>69</v>
      </c>
      <c r="AL1" s="213"/>
      <c r="AM1" s="213"/>
      <c r="AN1" s="213"/>
      <c r="AO1" s="213"/>
      <c r="AP1" s="213"/>
      <c r="AQ1" s="214"/>
    </row>
    <row r="2" spans="1:43" ht="64.5" customHeight="1" thickBot="1" x14ac:dyDescent="0.25">
      <c r="A2" s="55" t="s">
        <v>101</v>
      </c>
      <c r="B2" s="56" t="s">
        <v>102</v>
      </c>
      <c r="C2" s="56" t="s">
        <v>103</v>
      </c>
      <c r="D2" s="56" t="s">
        <v>104</v>
      </c>
      <c r="E2" s="56" t="s">
        <v>105</v>
      </c>
      <c r="F2" s="56" t="s">
        <v>106</v>
      </c>
      <c r="G2" s="56" t="s">
        <v>107</v>
      </c>
      <c r="H2" s="56" t="s">
        <v>108</v>
      </c>
      <c r="I2" s="56" t="s">
        <v>109</v>
      </c>
      <c r="J2" s="56" t="s">
        <v>159</v>
      </c>
      <c r="K2" s="57" t="s">
        <v>46</v>
      </c>
      <c r="L2" s="58"/>
      <c r="M2" s="59" t="s">
        <v>112</v>
      </c>
      <c r="N2" s="60" t="s">
        <v>158</v>
      </c>
      <c r="O2" s="60" t="s">
        <v>110</v>
      </c>
      <c r="P2" s="60" t="s">
        <v>65</v>
      </c>
      <c r="Q2" s="60" t="s">
        <v>63</v>
      </c>
      <c r="R2" s="60" t="s">
        <v>66</v>
      </c>
      <c r="S2" s="61" t="s">
        <v>111</v>
      </c>
      <c r="T2" s="58"/>
      <c r="U2" s="59" t="s">
        <v>112</v>
      </c>
      <c r="V2" s="60" t="s">
        <v>158</v>
      </c>
      <c r="W2" s="60" t="s">
        <v>110</v>
      </c>
      <c r="X2" s="60" t="s">
        <v>65</v>
      </c>
      <c r="Y2" s="60" t="s">
        <v>63</v>
      </c>
      <c r="Z2" s="60" t="s">
        <v>66</v>
      </c>
      <c r="AA2" s="61" t="s">
        <v>111</v>
      </c>
      <c r="AB2" s="58"/>
      <c r="AC2" s="59" t="s">
        <v>112</v>
      </c>
      <c r="AD2" s="60" t="s">
        <v>158</v>
      </c>
      <c r="AE2" s="60" t="s">
        <v>110</v>
      </c>
      <c r="AF2" s="60" t="s">
        <v>65</v>
      </c>
      <c r="AG2" s="60" t="s">
        <v>63</v>
      </c>
      <c r="AH2" s="60" t="s">
        <v>66</v>
      </c>
      <c r="AI2" s="61" t="s">
        <v>111</v>
      </c>
      <c r="AJ2" s="58"/>
      <c r="AK2" s="59" t="s">
        <v>112</v>
      </c>
      <c r="AL2" s="60" t="s">
        <v>158</v>
      </c>
      <c r="AM2" s="60" t="s">
        <v>110</v>
      </c>
      <c r="AN2" s="60" t="s">
        <v>65</v>
      </c>
      <c r="AO2" s="60" t="s">
        <v>63</v>
      </c>
      <c r="AP2" s="60" t="s">
        <v>66</v>
      </c>
      <c r="AQ2" s="61" t="s">
        <v>111</v>
      </c>
    </row>
    <row r="3" spans="1:43" s="132" customFormat="1" x14ac:dyDescent="0.2">
      <c r="A3" s="121" t="s">
        <v>178</v>
      </c>
      <c r="B3" s="122" t="s">
        <v>9</v>
      </c>
      <c r="C3" s="122" t="s">
        <v>99</v>
      </c>
      <c r="D3" s="123">
        <v>42562</v>
      </c>
      <c r="E3" s="123">
        <v>42562</v>
      </c>
      <c r="F3" s="124" t="s">
        <v>24</v>
      </c>
      <c r="G3" s="124"/>
      <c r="H3" s="124"/>
      <c r="I3" s="125" t="s">
        <v>36</v>
      </c>
      <c r="J3" s="126">
        <v>42644</v>
      </c>
      <c r="K3" s="127"/>
      <c r="L3" s="128"/>
      <c r="M3" s="129" t="s">
        <v>164</v>
      </c>
      <c r="N3" s="130">
        <v>42575</v>
      </c>
      <c r="O3" s="164">
        <f>IF(N3&lt;&gt;"",ROUND((N3-$D3)/7,0),"")</f>
        <v>2</v>
      </c>
      <c r="P3" s="124" t="s">
        <v>21</v>
      </c>
      <c r="Q3" s="126">
        <v>42575</v>
      </c>
      <c r="R3" s="124"/>
      <c r="S3" s="131"/>
      <c r="T3" s="128"/>
      <c r="U3" s="129"/>
      <c r="V3" s="130"/>
      <c r="W3" s="164" t="str">
        <f>IF(V3&lt;&gt;"",ROUND((V3-$D3)/7,0),"")</f>
        <v/>
      </c>
      <c r="X3" s="124"/>
      <c r="Y3" s="126"/>
      <c r="Z3" s="124"/>
      <c r="AA3" s="131"/>
      <c r="AB3" s="128"/>
      <c r="AC3" s="129"/>
      <c r="AD3" s="130"/>
      <c r="AE3" s="164" t="str">
        <f>IF(AD3&lt;&gt;"",ROUND((AD3-$D3)/7,0),"")</f>
        <v/>
      </c>
      <c r="AF3" s="124"/>
      <c r="AG3" s="126"/>
      <c r="AH3" s="124"/>
      <c r="AI3" s="131"/>
      <c r="AJ3" s="128"/>
      <c r="AK3" s="129"/>
      <c r="AL3" s="130"/>
      <c r="AM3" s="164" t="str">
        <f>IF(AL3&lt;&gt;"",ROUND((AL3-$D3)/7,0),"")</f>
        <v/>
      </c>
      <c r="AN3" s="124"/>
      <c r="AO3" s="126"/>
      <c r="AP3" s="124"/>
      <c r="AQ3" s="131"/>
    </row>
    <row r="4" spans="1:43" x14ac:dyDescent="0.2">
      <c r="A4" s="133"/>
      <c r="B4" s="76"/>
      <c r="C4" s="76"/>
      <c r="D4" s="79"/>
      <c r="E4" s="79"/>
      <c r="F4" s="92"/>
      <c r="G4" s="92"/>
      <c r="H4" s="92"/>
      <c r="I4" s="134"/>
      <c r="J4" s="135"/>
      <c r="K4" s="76"/>
      <c r="L4" s="81"/>
      <c r="M4" s="82"/>
      <c r="N4" s="136"/>
      <c r="O4" s="164" t="str">
        <f t="shared" ref="O4:O21" si="0">IF(N4&lt;&gt;"",ROUND((N4-$D4)/7,0),"")</f>
        <v/>
      </c>
      <c r="P4" s="83"/>
      <c r="Q4" s="165"/>
      <c r="R4" s="83"/>
      <c r="S4" s="84"/>
      <c r="T4" s="81"/>
      <c r="U4" s="82"/>
      <c r="V4" s="136"/>
      <c r="W4" s="164" t="str">
        <f t="shared" ref="W4:W21" si="1">IF(V4&lt;&gt;"",ROUND((V4-$D4)/7,0),"")</f>
        <v/>
      </c>
      <c r="X4" s="83"/>
      <c r="Y4" s="83"/>
      <c r="Z4" s="83"/>
      <c r="AA4" s="84"/>
      <c r="AB4" s="81"/>
      <c r="AC4" s="82"/>
      <c r="AD4" s="136"/>
      <c r="AE4" s="164" t="str">
        <f t="shared" ref="AE4:AE21" si="2">IF(AD4&lt;&gt;"",ROUND((AD4-$D4)/7,0),"")</f>
        <v/>
      </c>
      <c r="AF4" s="83"/>
      <c r="AG4" s="83"/>
      <c r="AH4" s="83"/>
      <c r="AI4" s="84"/>
      <c r="AJ4" s="81"/>
      <c r="AK4" s="82"/>
      <c r="AL4" s="136"/>
      <c r="AM4" s="164" t="str">
        <f t="shared" ref="AM4:AM21" si="3">IF(AL4&lt;&gt;"",ROUND((AL4-$D4)/7,0),"")</f>
        <v/>
      </c>
      <c r="AN4" s="83"/>
      <c r="AO4" s="83"/>
      <c r="AP4" s="83"/>
      <c r="AQ4" s="84"/>
    </row>
    <row r="5" spans="1:43" x14ac:dyDescent="0.2">
      <c r="A5" s="133"/>
      <c r="B5" s="76"/>
      <c r="C5" s="76"/>
      <c r="D5" s="79"/>
      <c r="E5" s="79"/>
      <c r="F5" s="92"/>
      <c r="G5" s="92"/>
      <c r="H5" s="92"/>
      <c r="I5" s="134"/>
      <c r="J5" s="137"/>
      <c r="K5" s="76"/>
      <c r="L5" s="86"/>
      <c r="M5" s="87"/>
      <c r="N5" s="78"/>
      <c r="O5" s="164" t="str">
        <f t="shared" si="0"/>
        <v/>
      </c>
      <c r="P5" s="76"/>
      <c r="Q5" s="76"/>
      <c r="R5" s="76"/>
      <c r="S5" s="88"/>
      <c r="T5" s="86"/>
      <c r="U5" s="87"/>
      <c r="V5" s="78"/>
      <c r="W5" s="164" t="str">
        <f t="shared" si="1"/>
        <v/>
      </c>
      <c r="X5" s="76"/>
      <c r="Y5" s="76"/>
      <c r="Z5" s="76"/>
      <c r="AA5" s="88"/>
      <c r="AB5" s="86"/>
      <c r="AC5" s="87"/>
      <c r="AD5" s="78"/>
      <c r="AE5" s="164" t="str">
        <f t="shared" si="2"/>
        <v/>
      </c>
      <c r="AF5" s="76"/>
      <c r="AG5" s="76"/>
      <c r="AH5" s="76"/>
      <c r="AI5" s="88"/>
      <c r="AJ5" s="86"/>
      <c r="AK5" s="87"/>
      <c r="AL5" s="78"/>
      <c r="AM5" s="164" t="str">
        <f t="shared" si="3"/>
        <v/>
      </c>
      <c r="AN5" s="76"/>
      <c r="AO5" s="76"/>
      <c r="AP5" s="76"/>
      <c r="AQ5" s="88"/>
    </row>
    <row r="6" spans="1:43" x14ac:dyDescent="0.2">
      <c r="A6" s="138"/>
      <c r="B6" s="76"/>
      <c r="C6" s="76"/>
      <c r="D6" s="78"/>
      <c r="E6" s="79"/>
      <c r="F6" s="97"/>
      <c r="G6" s="92"/>
      <c r="H6" s="92"/>
      <c r="I6" s="134"/>
      <c r="J6" s="135"/>
      <c r="K6" s="76"/>
      <c r="L6" s="86"/>
      <c r="M6" s="87"/>
      <c r="N6" s="78"/>
      <c r="O6" s="164" t="str">
        <f t="shared" si="0"/>
        <v/>
      </c>
      <c r="P6" s="76"/>
      <c r="Q6" s="76"/>
      <c r="R6" s="76"/>
      <c r="S6" s="88"/>
      <c r="T6" s="86"/>
      <c r="U6" s="87"/>
      <c r="V6" s="78"/>
      <c r="W6" s="164" t="str">
        <f t="shared" si="1"/>
        <v/>
      </c>
      <c r="X6" s="76"/>
      <c r="Y6" s="76"/>
      <c r="Z6" s="76"/>
      <c r="AA6" s="88"/>
      <c r="AB6" s="86"/>
      <c r="AC6" s="87"/>
      <c r="AD6" s="78"/>
      <c r="AE6" s="164" t="str">
        <f t="shared" si="2"/>
        <v/>
      </c>
      <c r="AF6" s="76"/>
      <c r="AG6" s="76"/>
      <c r="AH6" s="76"/>
      <c r="AI6" s="88"/>
      <c r="AJ6" s="86"/>
      <c r="AK6" s="87"/>
      <c r="AL6" s="78"/>
      <c r="AM6" s="164" t="str">
        <f t="shared" si="3"/>
        <v/>
      </c>
      <c r="AN6" s="76"/>
      <c r="AO6" s="76"/>
      <c r="AP6" s="76"/>
      <c r="AQ6" s="88"/>
    </row>
    <row r="7" spans="1:43" x14ac:dyDescent="0.2">
      <c r="A7" s="138"/>
      <c r="B7" s="134"/>
      <c r="C7" s="76"/>
      <c r="D7" s="78"/>
      <c r="E7" s="79"/>
      <c r="F7" s="92"/>
      <c r="G7" s="92"/>
      <c r="H7" s="92"/>
      <c r="I7" s="134"/>
      <c r="J7" s="135"/>
      <c r="K7" s="76"/>
      <c r="L7" s="86"/>
      <c r="M7" s="87"/>
      <c r="N7" s="78"/>
      <c r="O7" s="164" t="str">
        <f t="shared" si="0"/>
        <v/>
      </c>
      <c r="P7" s="76"/>
      <c r="Q7" s="76"/>
      <c r="R7" s="76"/>
      <c r="S7" s="88"/>
      <c r="T7" s="86"/>
      <c r="U7" s="87"/>
      <c r="V7" s="78"/>
      <c r="W7" s="164" t="str">
        <f t="shared" si="1"/>
        <v/>
      </c>
      <c r="X7" s="76"/>
      <c r="Y7" s="76"/>
      <c r="Z7" s="76"/>
      <c r="AA7" s="88"/>
      <c r="AB7" s="86"/>
      <c r="AC7" s="87"/>
      <c r="AD7" s="78"/>
      <c r="AE7" s="164" t="str">
        <f t="shared" si="2"/>
        <v/>
      </c>
      <c r="AF7" s="76"/>
      <c r="AG7" s="76"/>
      <c r="AH7" s="76"/>
      <c r="AI7" s="88"/>
      <c r="AJ7" s="86"/>
      <c r="AK7" s="87"/>
      <c r="AL7" s="78"/>
      <c r="AM7" s="164" t="str">
        <f t="shared" si="3"/>
        <v/>
      </c>
      <c r="AN7" s="76"/>
      <c r="AO7" s="76"/>
      <c r="AP7" s="76"/>
      <c r="AQ7" s="88"/>
    </row>
    <row r="8" spans="1:43" x14ac:dyDescent="0.2">
      <c r="A8" s="138"/>
      <c r="B8" s="134"/>
      <c r="C8" s="76"/>
      <c r="D8" s="78"/>
      <c r="E8" s="79"/>
      <c r="F8" s="92"/>
      <c r="G8" s="92"/>
      <c r="H8" s="92"/>
      <c r="I8" s="134"/>
      <c r="J8" s="135"/>
      <c r="K8" s="76"/>
      <c r="L8" s="86"/>
      <c r="M8" s="87"/>
      <c r="N8" s="78"/>
      <c r="O8" s="164" t="str">
        <f t="shared" si="0"/>
        <v/>
      </c>
      <c r="P8" s="76"/>
      <c r="Q8" s="76"/>
      <c r="R8" s="76"/>
      <c r="S8" s="88"/>
      <c r="T8" s="86"/>
      <c r="U8" s="87"/>
      <c r="V8" s="78"/>
      <c r="W8" s="164" t="str">
        <f t="shared" si="1"/>
        <v/>
      </c>
      <c r="X8" s="76"/>
      <c r="Y8" s="76"/>
      <c r="Z8" s="76"/>
      <c r="AA8" s="88"/>
      <c r="AB8" s="86"/>
      <c r="AC8" s="87"/>
      <c r="AD8" s="78"/>
      <c r="AE8" s="164" t="str">
        <f t="shared" si="2"/>
        <v/>
      </c>
      <c r="AF8" s="76"/>
      <c r="AG8" s="76"/>
      <c r="AH8" s="76"/>
      <c r="AI8" s="88"/>
      <c r="AJ8" s="86"/>
      <c r="AK8" s="87"/>
      <c r="AL8" s="78"/>
      <c r="AM8" s="164" t="str">
        <f t="shared" si="3"/>
        <v/>
      </c>
      <c r="AN8" s="76"/>
      <c r="AO8" s="76"/>
      <c r="AP8" s="76"/>
      <c r="AQ8" s="88"/>
    </row>
    <row r="9" spans="1:43" x14ac:dyDescent="0.2">
      <c r="A9" s="138"/>
      <c r="B9" s="134"/>
      <c r="C9" s="76"/>
      <c r="D9" s="78"/>
      <c r="E9" s="79"/>
      <c r="F9" s="92"/>
      <c r="G9" s="92"/>
      <c r="H9" s="92"/>
      <c r="I9" s="134"/>
      <c r="J9" s="135"/>
      <c r="K9" s="76"/>
      <c r="L9" s="86"/>
      <c r="M9" s="87"/>
      <c r="N9" s="78"/>
      <c r="O9" s="164" t="str">
        <f t="shared" si="0"/>
        <v/>
      </c>
      <c r="P9" s="76"/>
      <c r="Q9" s="76"/>
      <c r="R9" s="76"/>
      <c r="S9" s="88"/>
      <c r="T9" s="86"/>
      <c r="U9" s="87"/>
      <c r="V9" s="78"/>
      <c r="W9" s="164" t="str">
        <f t="shared" si="1"/>
        <v/>
      </c>
      <c r="X9" s="76"/>
      <c r="Y9" s="76"/>
      <c r="Z9" s="76"/>
      <c r="AA9" s="88"/>
      <c r="AB9" s="86"/>
      <c r="AC9" s="87"/>
      <c r="AD9" s="78"/>
      <c r="AE9" s="164" t="str">
        <f t="shared" si="2"/>
        <v/>
      </c>
      <c r="AF9" s="76"/>
      <c r="AG9" s="76"/>
      <c r="AH9" s="76"/>
      <c r="AI9" s="88"/>
      <c r="AJ9" s="86"/>
      <c r="AK9" s="87"/>
      <c r="AL9" s="78"/>
      <c r="AM9" s="164" t="str">
        <f t="shared" si="3"/>
        <v/>
      </c>
      <c r="AN9" s="76"/>
      <c r="AO9" s="76"/>
      <c r="AP9" s="76"/>
      <c r="AQ9" s="88"/>
    </row>
    <row r="10" spans="1:43" x14ac:dyDescent="0.2">
      <c r="A10" s="138"/>
      <c r="B10" s="76"/>
      <c r="C10" s="76"/>
      <c r="D10" s="78"/>
      <c r="E10" s="78"/>
      <c r="F10" s="92"/>
      <c r="G10" s="92"/>
      <c r="H10" s="92"/>
      <c r="I10" s="134"/>
      <c r="J10" s="135"/>
      <c r="K10" s="76"/>
      <c r="L10" s="86"/>
      <c r="M10" s="87"/>
      <c r="N10" s="78"/>
      <c r="O10" s="164" t="str">
        <f t="shared" si="0"/>
        <v/>
      </c>
      <c r="P10" s="79"/>
      <c r="Q10" s="79"/>
      <c r="R10" s="79"/>
      <c r="S10" s="88"/>
      <c r="T10" s="86"/>
      <c r="U10" s="87"/>
      <c r="V10" s="78"/>
      <c r="W10" s="164" t="str">
        <f t="shared" si="1"/>
        <v/>
      </c>
      <c r="X10" s="79"/>
      <c r="Y10" s="79"/>
      <c r="Z10" s="79"/>
      <c r="AA10" s="88"/>
      <c r="AB10" s="86"/>
      <c r="AC10" s="87"/>
      <c r="AD10" s="78"/>
      <c r="AE10" s="164" t="str">
        <f t="shared" si="2"/>
        <v/>
      </c>
      <c r="AF10" s="79"/>
      <c r="AG10" s="79"/>
      <c r="AH10" s="79"/>
      <c r="AI10" s="88"/>
      <c r="AJ10" s="86"/>
      <c r="AK10" s="87"/>
      <c r="AL10" s="78"/>
      <c r="AM10" s="164" t="str">
        <f t="shared" si="3"/>
        <v/>
      </c>
      <c r="AN10" s="79"/>
      <c r="AO10" s="79"/>
      <c r="AP10" s="79"/>
      <c r="AQ10" s="88"/>
    </row>
    <row r="11" spans="1:43" x14ac:dyDescent="0.2">
      <c r="A11" s="138"/>
      <c r="B11" s="76"/>
      <c r="C11" s="76"/>
      <c r="D11" s="79"/>
      <c r="E11" s="79"/>
      <c r="F11" s="92"/>
      <c r="G11" s="92"/>
      <c r="H11" s="92"/>
      <c r="I11" s="134"/>
      <c r="J11" s="135"/>
      <c r="K11" s="76"/>
      <c r="L11" s="86"/>
      <c r="M11" s="87"/>
      <c r="N11" s="78"/>
      <c r="O11" s="164" t="str">
        <f t="shared" si="0"/>
        <v/>
      </c>
      <c r="P11" s="76"/>
      <c r="Q11" s="76"/>
      <c r="R11" s="76"/>
      <c r="S11" s="88"/>
      <c r="T11" s="86"/>
      <c r="U11" s="87"/>
      <c r="V11" s="78"/>
      <c r="W11" s="164" t="str">
        <f t="shared" si="1"/>
        <v/>
      </c>
      <c r="X11" s="76"/>
      <c r="Y11" s="76"/>
      <c r="Z11" s="76"/>
      <c r="AA11" s="88"/>
      <c r="AB11" s="86"/>
      <c r="AC11" s="87"/>
      <c r="AD11" s="78"/>
      <c r="AE11" s="164" t="str">
        <f t="shared" si="2"/>
        <v/>
      </c>
      <c r="AF11" s="76"/>
      <c r="AG11" s="76"/>
      <c r="AH11" s="76"/>
      <c r="AI11" s="88"/>
      <c r="AJ11" s="86"/>
      <c r="AK11" s="87"/>
      <c r="AL11" s="78"/>
      <c r="AM11" s="164" t="str">
        <f t="shared" si="3"/>
        <v/>
      </c>
      <c r="AN11" s="76"/>
      <c r="AO11" s="76"/>
      <c r="AP11" s="76"/>
      <c r="AQ11" s="88"/>
    </row>
    <row r="12" spans="1:43" x14ac:dyDescent="0.2">
      <c r="A12" s="138"/>
      <c r="B12" s="76"/>
      <c r="C12" s="76"/>
      <c r="D12" s="79"/>
      <c r="E12" s="79"/>
      <c r="F12" s="92"/>
      <c r="G12" s="92"/>
      <c r="H12" s="92"/>
      <c r="I12" s="134"/>
      <c r="J12" s="135"/>
      <c r="K12" s="76"/>
      <c r="L12" s="86"/>
      <c r="M12" s="87"/>
      <c r="N12" s="78"/>
      <c r="O12" s="164" t="str">
        <f t="shared" si="0"/>
        <v/>
      </c>
      <c r="P12" s="76"/>
      <c r="Q12" s="76"/>
      <c r="R12" s="76"/>
      <c r="S12" s="88"/>
      <c r="T12" s="86"/>
      <c r="U12" s="87"/>
      <c r="V12" s="78"/>
      <c r="W12" s="164" t="str">
        <f t="shared" si="1"/>
        <v/>
      </c>
      <c r="X12" s="76"/>
      <c r="Y12" s="76"/>
      <c r="Z12" s="76"/>
      <c r="AA12" s="88"/>
      <c r="AB12" s="86"/>
      <c r="AC12" s="87"/>
      <c r="AD12" s="78"/>
      <c r="AE12" s="164" t="str">
        <f t="shared" si="2"/>
        <v/>
      </c>
      <c r="AF12" s="76"/>
      <c r="AG12" s="76"/>
      <c r="AH12" s="76"/>
      <c r="AI12" s="88"/>
      <c r="AJ12" s="86"/>
      <c r="AK12" s="87"/>
      <c r="AL12" s="78"/>
      <c r="AM12" s="164" t="str">
        <f t="shared" si="3"/>
        <v/>
      </c>
      <c r="AN12" s="76"/>
      <c r="AO12" s="76"/>
      <c r="AP12" s="76"/>
      <c r="AQ12" s="88"/>
    </row>
    <row r="13" spans="1:43" x14ac:dyDescent="0.2">
      <c r="A13" s="138"/>
      <c r="B13" s="76"/>
      <c r="C13" s="76"/>
      <c r="D13" s="78"/>
      <c r="E13" s="78"/>
      <c r="F13" s="92"/>
      <c r="G13" s="92"/>
      <c r="H13" s="92"/>
      <c r="I13" s="134"/>
      <c r="J13" s="133"/>
      <c r="K13" s="76"/>
      <c r="L13" s="81"/>
      <c r="M13" s="87"/>
      <c r="N13" s="78"/>
      <c r="O13" s="164" t="str">
        <f t="shared" si="0"/>
        <v/>
      </c>
      <c r="P13" s="76"/>
      <c r="Q13" s="76"/>
      <c r="R13" s="76"/>
      <c r="S13" s="84"/>
      <c r="T13" s="81"/>
      <c r="U13" s="87"/>
      <c r="V13" s="78"/>
      <c r="W13" s="164" t="str">
        <f t="shared" si="1"/>
        <v/>
      </c>
      <c r="X13" s="76"/>
      <c r="Y13" s="76"/>
      <c r="Z13" s="76"/>
      <c r="AA13" s="84"/>
      <c r="AB13" s="81"/>
      <c r="AC13" s="87"/>
      <c r="AD13" s="78"/>
      <c r="AE13" s="164" t="str">
        <f t="shared" si="2"/>
        <v/>
      </c>
      <c r="AF13" s="76"/>
      <c r="AG13" s="76"/>
      <c r="AH13" s="76"/>
      <c r="AI13" s="84"/>
      <c r="AJ13" s="81"/>
      <c r="AK13" s="87"/>
      <c r="AL13" s="78"/>
      <c r="AM13" s="164" t="str">
        <f t="shared" si="3"/>
        <v/>
      </c>
      <c r="AN13" s="76"/>
      <c r="AO13" s="76"/>
      <c r="AP13" s="76"/>
      <c r="AQ13" s="84"/>
    </row>
    <row r="14" spans="1:43" s="118" customFormat="1" x14ac:dyDescent="0.2">
      <c r="A14" s="139"/>
      <c r="B14" s="76"/>
      <c r="C14" s="76"/>
      <c r="D14" s="79"/>
      <c r="E14" s="79"/>
      <c r="F14" s="92"/>
      <c r="G14" s="92"/>
      <c r="H14" s="92"/>
      <c r="I14" s="76"/>
      <c r="J14" s="92"/>
      <c r="K14" s="76"/>
      <c r="L14" s="86"/>
      <c r="M14" s="87"/>
      <c r="N14" s="78"/>
      <c r="O14" s="164" t="str">
        <f t="shared" si="0"/>
        <v/>
      </c>
      <c r="P14" s="76"/>
      <c r="Q14" s="76"/>
      <c r="R14" s="76"/>
      <c r="S14" s="88"/>
      <c r="T14" s="86"/>
      <c r="U14" s="87"/>
      <c r="V14" s="78"/>
      <c r="W14" s="164" t="str">
        <f t="shared" si="1"/>
        <v/>
      </c>
      <c r="X14" s="76"/>
      <c r="Y14" s="76"/>
      <c r="Z14" s="76"/>
      <c r="AA14" s="88"/>
      <c r="AB14" s="86"/>
      <c r="AC14" s="87"/>
      <c r="AD14" s="78"/>
      <c r="AE14" s="164" t="str">
        <f t="shared" si="2"/>
        <v/>
      </c>
      <c r="AF14" s="76"/>
      <c r="AG14" s="76"/>
      <c r="AH14" s="76"/>
      <c r="AI14" s="88"/>
      <c r="AJ14" s="86"/>
      <c r="AK14" s="87"/>
      <c r="AL14" s="78"/>
      <c r="AM14" s="164" t="str">
        <f t="shared" si="3"/>
        <v/>
      </c>
      <c r="AN14" s="76"/>
      <c r="AO14" s="76"/>
      <c r="AP14" s="76"/>
      <c r="AQ14" s="88"/>
    </row>
    <row r="15" spans="1:43" x14ac:dyDescent="0.2">
      <c r="A15" s="138"/>
      <c r="B15" s="76"/>
      <c r="C15" s="76"/>
      <c r="D15" s="78"/>
      <c r="E15" s="78"/>
      <c r="F15" s="92"/>
      <c r="G15" s="92"/>
      <c r="H15" s="92"/>
      <c r="I15" s="134"/>
      <c r="J15" s="135"/>
      <c r="K15" s="76"/>
      <c r="L15" s="90"/>
      <c r="M15" s="91"/>
      <c r="N15" s="78"/>
      <c r="O15" s="164" t="str">
        <f t="shared" si="0"/>
        <v/>
      </c>
      <c r="P15" s="92"/>
      <c r="Q15" s="92"/>
      <c r="R15" s="92"/>
      <c r="S15" s="93"/>
      <c r="T15" s="90"/>
      <c r="U15" s="91"/>
      <c r="V15" s="78"/>
      <c r="W15" s="164" t="str">
        <f t="shared" si="1"/>
        <v/>
      </c>
      <c r="X15" s="92"/>
      <c r="Y15" s="92"/>
      <c r="Z15" s="92"/>
      <c r="AA15" s="93"/>
      <c r="AB15" s="90"/>
      <c r="AC15" s="91"/>
      <c r="AD15" s="78"/>
      <c r="AE15" s="164" t="str">
        <f t="shared" si="2"/>
        <v/>
      </c>
      <c r="AF15" s="92"/>
      <c r="AG15" s="92"/>
      <c r="AH15" s="92"/>
      <c r="AI15" s="93"/>
      <c r="AJ15" s="90"/>
      <c r="AK15" s="91"/>
      <c r="AL15" s="78"/>
      <c r="AM15" s="164" t="str">
        <f t="shared" si="3"/>
        <v/>
      </c>
      <c r="AN15" s="92"/>
      <c r="AO15" s="92"/>
      <c r="AP15" s="92"/>
      <c r="AQ15" s="93"/>
    </row>
    <row r="16" spans="1:43" x14ac:dyDescent="0.2">
      <c r="A16" s="138"/>
      <c r="B16" s="76"/>
      <c r="C16" s="76"/>
      <c r="D16" s="78"/>
      <c r="E16" s="78"/>
      <c r="F16" s="92"/>
      <c r="G16" s="92"/>
      <c r="H16" s="92"/>
      <c r="I16" s="134"/>
      <c r="J16" s="135"/>
      <c r="K16" s="76"/>
      <c r="L16" s="90"/>
      <c r="M16" s="91"/>
      <c r="N16" s="78"/>
      <c r="O16" s="164" t="str">
        <f t="shared" si="0"/>
        <v/>
      </c>
      <c r="P16" s="92"/>
      <c r="Q16" s="92"/>
      <c r="R16" s="92"/>
      <c r="S16" s="93"/>
      <c r="T16" s="90"/>
      <c r="U16" s="91"/>
      <c r="V16" s="78"/>
      <c r="W16" s="164" t="str">
        <f t="shared" si="1"/>
        <v/>
      </c>
      <c r="X16" s="92"/>
      <c r="Y16" s="92"/>
      <c r="Z16" s="92"/>
      <c r="AA16" s="93"/>
      <c r="AB16" s="90"/>
      <c r="AC16" s="91"/>
      <c r="AD16" s="78"/>
      <c r="AE16" s="164" t="str">
        <f t="shared" si="2"/>
        <v/>
      </c>
      <c r="AF16" s="92"/>
      <c r="AG16" s="92"/>
      <c r="AH16" s="92"/>
      <c r="AI16" s="93"/>
      <c r="AJ16" s="90"/>
      <c r="AK16" s="91"/>
      <c r="AL16" s="78"/>
      <c r="AM16" s="164" t="str">
        <f t="shared" si="3"/>
        <v/>
      </c>
      <c r="AN16" s="92"/>
      <c r="AO16" s="92"/>
      <c r="AP16" s="92"/>
      <c r="AQ16" s="93"/>
    </row>
    <row r="17" spans="1:43" x14ac:dyDescent="0.2">
      <c r="A17" s="138"/>
      <c r="B17" s="76"/>
      <c r="C17" s="76"/>
      <c r="D17" s="78"/>
      <c r="E17" s="78"/>
      <c r="F17" s="92"/>
      <c r="G17" s="92"/>
      <c r="H17" s="92"/>
      <c r="I17" s="134"/>
      <c r="J17" s="135"/>
      <c r="K17" s="76"/>
      <c r="L17" s="90"/>
      <c r="M17" s="91"/>
      <c r="N17" s="78"/>
      <c r="O17" s="164" t="str">
        <f t="shared" si="0"/>
        <v/>
      </c>
      <c r="P17" s="92"/>
      <c r="Q17" s="92"/>
      <c r="R17" s="92"/>
      <c r="S17" s="93"/>
      <c r="T17" s="90"/>
      <c r="U17" s="91"/>
      <c r="V17" s="78"/>
      <c r="W17" s="164" t="str">
        <f t="shared" si="1"/>
        <v/>
      </c>
      <c r="X17" s="92"/>
      <c r="Y17" s="92"/>
      <c r="Z17" s="92"/>
      <c r="AA17" s="93"/>
      <c r="AB17" s="90"/>
      <c r="AC17" s="91"/>
      <c r="AD17" s="78"/>
      <c r="AE17" s="164" t="str">
        <f t="shared" si="2"/>
        <v/>
      </c>
      <c r="AF17" s="92"/>
      <c r="AG17" s="92"/>
      <c r="AH17" s="92"/>
      <c r="AI17" s="93"/>
      <c r="AJ17" s="90"/>
      <c r="AK17" s="91"/>
      <c r="AL17" s="78"/>
      <c r="AM17" s="164" t="str">
        <f t="shared" si="3"/>
        <v/>
      </c>
      <c r="AN17" s="92"/>
      <c r="AO17" s="92"/>
      <c r="AP17" s="92"/>
      <c r="AQ17" s="93"/>
    </row>
    <row r="18" spans="1:43" x14ac:dyDescent="0.2">
      <c r="A18" s="138"/>
      <c r="B18" s="76"/>
      <c r="C18" s="76"/>
      <c r="D18" s="78"/>
      <c r="E18" s="78"/>
      <c r="F18" s="92"/>
      <c r="G18" s="92"/>
      <c r="H18" s="92"/>
      <c r="I18" s="134"/>
      <c r="J18" s="135"/>
      <c r="K18" s="76"/>
      <c r="L18" s="90"/>
      <c r="M18" s="91"/>
      <c r="N18" s="78"/>
      <c r="O18" s="164" t="str">
        <f t="shared" si="0"/>
        <v/>
      </c>
      <c r="P18" s="92"/>
      <c r="Q18" s="92"/>
      <c r="R18" s="92"/>
      <c r="S18" s="93"/>
      <c r="T18" s="90"/>
      <c r="U18" s="91"/>
      <c r="V18" s="78"/>
      <c r="W18" s="164" t="str">
        <f t="shared" si="1"/>
        <v/>
      </c>
      <c r="X18" s="92"/>
      <c r="Y18" s="92"/>
      <c r="Z18" s="92"/>
      <c r="AA18" s="93"/>
      <c r="AB18" s="90"/>
      <c r="AC18" s="91"/>
      <c r="AD18" s="78"/>
      <c r="AE18" s="164" t="str">
        <f t="shared" si="2"/>
        <v/>
      </c>
      <c r="AF18" s="92"/>
      <c r="AG18" s="92"/>
      <c r="AH18" s="92"/>
      <c r="AI18" s="93"/>
      <c r="AJ18" s="90"/>
      <c r="AK18" s="91"/>
      <c r="AL18" s="78"/>
      <c r="AM18" s="164" t="str">
        <f t="shared" si="3"/>
        <v/>
      </c>
      <c r="AN18" s="92"/>
      <c r="AO18" s="92"/>
      <c r="AP18" s="92"/>
      <c r="AQ18" s="93"/>
    </row>
    <row r="19" spans="1:43" x14ac:dyDescent="0.2">
      <c r="A19" s="138"/>
      <c r="B19" s="76"/>
      <c r="C19" s="76"/>
      <c r="D19" s="78"/>
      <c r="E19" s="78"/>
      <c r="F19" s="92"/>
      <c r="G19" s="92"/>
      <c r="H19" s="92"/>
      <c r="I19" s="134"/>
      <c r="J19" s="135"/>
      <c r="K19" s="76"/>
      <c r="L19" s="90"/>
      <c r="M19" s="91"/>
      <c r="N19" s="78"/>
      <c r="O19" s="164" t="str">
        <f t="shared" si="0"/>
        <v/>
      </c>
      <c r="P19" s="92"/>
      <c r="Q19" s="92"/>
      <c r="R19" s="92"/>
      <c r="S19" s="93"/>
      <c r="T19" s="90"/>
      <c r="U19" s="91"/>
      <c r="V19" s="78"/>
      <c r="W19" s="164" t="str">
        <f t="shared" si="1"/>
        <v/>
      </c>
      <c r="X19" s="92"/>
      <c r="Y19" s="92"/>
      <c r="Z19" s="92"/>
      <c r="AA19" s="93"/>
      <c r="AB19" s="90"/>
      <c r="AC19" s="91"/>
      <c r="AD19" s="78"/>
      <c r="AE19" s="164" t="str">
        <f t="shared" si="2"/>
        <v/>
      </c>
      <c r="AF19" s="92"/>
      <c r="AG19" s="92"/>
      <c r="AH19" s="92"/>
      <c r="AI19" s="93"/>
      <c r="AJ19" s="90"/>
      <c r="AK19" s="91"/>
      <c r="AL19" s="78"/>
      <c r="AM19" s="164" t="str">
        <f t="shared" si="3"/>
        <v/>
      </c>
      <c r="AN19" s="92"/>
      <c r="AO19" s="92"/>
      <c r="AP19" s="92"/>
      <c r="AQ19" s="93"/>
    </row>
    <row r="20" spans="1:43" x14ac:dyDescent="0.2">
      <c r="A20" s="138"/>
      <c r="B20" s="76"/>
      <c r="C20" s="76"/>
      <c r="D20" s="140"/>
      <c r="E20" s="140"/>
      <c r="F20" s="92"/>
      <c r="G20" s="92"/>
      <c r="H20" s="92"/>
      <c r="I20" s="134"/>
      <c r="J20" s="135"/>
      <c r="K20" s="76"/>
      <c r="L20" s="81"/>
      <c r="M20" s="91"/>
      <c r="N20" s="78"/>
      <c r="O20" s="164" t="str">
        <f t="shared" si="0"/>
        <v/>
      </c>
      <c r="P20" s="92"/>
      <c r="Q20" s="92"/>
      <c r="R20" s="92"/>
      <c r="S20" s="84"/>
      <c r="T20" s="81"/>
      <c r="U20" s="91"/>
      <c r="V20" s="78"/>
      <c r="W20" s="164" t="str">
        <f t="shared" si="1"/>
        <v/>
      </c>
      <c r="X20" s="92"/>
      <c r="Y20" s="92"/>
      <c r="Z20" s="92"/>
      <c r="AA20" s="84"/>
      <c r="AB20" s="81"/>
      <c r="AC20" s="91"/>
      <c r="AD20" s="78"/>
      <c r="AE20" s="164" t="str">
        <f t="shared" si="2"/>
        <v/>
      </c>
      <c r="AF20" s="92"/>
      <c r="AG20" s="92"/>
      <c r="AH20" s="92"/>
      <c r="AI20" s="84"/>
      <c r="AJ20" s="81"/>
      <c r="AK20" s="91"/>
      <c r="AL20" s="78"/>
      <c r="AM20" s="164" t="str">
        <f t="shared" si="3"/>
        <v/>
      </c>
      <c r="AN20" s="92"/>
      <c r="AO20" s="92"/>
      <c r="AP20" s="92"/>
      <c r="AQ20" s="84"/>
    </row>
    <row r="21" spans="1:43" ht="12.75" thickBot="1" x14ac:dyDescent="0.25">
      <c r="A21" s="141" t="s">
        <v>73</v>
      </c>
      <c r="B21" s="142"/>
      <c r="C21" s="142"/>
      <c r="D21" s="143"/>
      <c r="E21" s="143"/>
      <c r="F21" s="144"/>
      <c r="G21" s="144"/>
      <c r="H21" s="144"/>
      <c r="I21" s="145"/>
      <c r="J21" s="146"/>
      <c r="K21" s="147"/>
      <c r="L21" s="148"/>
      <c r="M21" s="149"/>
      <c r="N21" s="149"/>
      <c r="O21" s="164" t="str">
        <f t="shared" si="0"/>
        <v/>
      </c>
      <c r="P21" s="144"/>
      <c r="Q21" s="144"/>
      <c r="R21" s="144"/>
      <c r="S21" s="150"/>
      <c r="T21" s="148"/>
      <c r="U21" s="149"/>
      <c r="V21" s="149"/>
      <c r="W21" s="164" t="str">
        <f t="shared" si="1"/>
        <v/>
      </c>
      <c r="X21" s="144"/>
      <c r="Y21" s="144"/>
      <c r="Z21" s="144"/>
      <c r="AA21" s="150"/>
      <c r="AB21" s="148"/>
      <c r="AC21" s="149"/>
      <c r="AD21" s="149"/>
      <c r="AE21" s="164" t="str">
        <f t="shared" si="2"/>
        <v/>
      </c>
      <c r="AF21" s="144"/>
      <c r="AG21" s="144"/>
      <c r="AH21" s="144"/>
      <c r="AI21" s="150"/>
      <c r="AJ21" s="148"/>
      <c r="AK21" s="149"/>
      <c r="AL21" s="149"/>
      <c r="AM21" s="164" t="str">
        <f t="shared" si="3"/>
        <v/>
      </c>
      <c r="AN21" s="144"/>
      <c r="AO21" s="144"/>
      <c r="AP21" s="144"/>
      <c r="AQ21" s="150"/>
    </row>
    <row r="22" spans="1:43" ht="12.75" thickBot="1" x14ac:dyDescent="0.25">
      <c r="A22" s="151"/>
      <c r="B22" s="152"/>
      <c r="C22" s="152"/>
      <c r="D22" s="162">
        <f>COUNTA(D3:D21)</f>
        <v>1</v>
      </c>
      <c r="E22" s="153"/>
      <c r="F22" s="152"/>
      <c r="G22" s="152"/>
      <c r="H22" s="152"/>
      <c r="I22" s="153"/>
      <c r="J22" s="163">
        <f>COUNTA(J3:J21)</f>
        <v>1</v>
      </c>
      <c r="K22" s="154"/>
      <c r="L22" s="155"/>
      <c r="M22" s="163">
        <f>COUNTA(M3:M21)</f>
        <v>1</v>
      </c>
      <c r="N22" s="153"/>
      <c r="O22" s="153"/>
      <c r="P22" s="153"/>
      <c r="Q22" s="163">
        <f>COUNTA(Q3:Q21)</f>
        <v>1</v>
      </c>
      <c r="R22" s="163">
        <f>COUNTA(R3:R21)</f>
        <v>0</v>
      </c>
      <c r="S22" s="156"/>
      <c r="T22" s="155"/>
      <c r="U22" s="163">
        <f>COUNTA(U3:U21)</f>
        <v>0</v>
      </c>
      <c r="V22" s="153"/>
      <c r="W22" s="153"/>
      <c r="X22" s="153"/>
      <c r="Y22" s="163">
        <f>COUNTA(Y3:Y21)</f>
        <v>0</v>
      </c>
      <c r="Z22" s="163">
        <f>COUNTA(Z3:Z21)</f>
        <v>0</v>
      </c>
      <c r="AA22" s="156"/>
      <c r="AB22" s="155"/>
      <c r="AC22" s="163">
        <f>COUNTA(AC3:AC21)</f>
        <v>0</v>
      </c>
      <c r="AD22" s="153"/>
      <c r="AE22" s="153"/>
      <c r="AF22" s="153"/>
      <c r="AG22" s="163">
        <f>COUNTA(AG3:AG21)</f>
        <v>0</v>
      </c>
      <c r="AH22" s="163">
        <f>COUNTA(AH3:AH21)</f>
        <v>0</v>
      </c>
      <c r="AI22" s="156"/>
      <c r="AJ22" s="155"/>
      <c r="AK22" s="163">
        <f>COUNTA(AK3:AK21)</f>
        <v>0</v>
      </c>
      <c r="AL22" s="153"/>
      <c r="AM22" s="153"/>
      <c r="AN22" s="153"/>
      <c r="AO22" s="163">
        <f>COUNTA(AO3:AO21)</f>
        <v>0</v>
      </c>
      <c r="AP22" s="163">
        <f>COUNTA(AP3:AP21)</f>
        <v>0</v>
      </c>
      <c r="AQ22" s="156"/>
    </row>
    <row r="23" spans="1:43" ht="12.75" thickBot="1" x14ac:dyDescent="0.25">
      <c r="A23" s="157"/>
      <c r="B23" s="118"/>
      <c r="C23" s="118"/>
      <c r="D23" s="158" t="s">
        <v>124</v>
      </c>
      <c r="E23" s="158"/>
      <c r="F23" s="118"/>
      <c r="G23" s="118"/>
      <c r="H23" s="118"/>
      <c r="J23" s="52" t="s">
        <v>76</v>
      </c>
      <c r="K23" s="54"/>
      <c r="L23" s="159"/>
      <c r="T23" s="159"/>
      <c r="AB23" s="159"/>
      <c r="AJ23" s="159"/>
    </row>
    <row r="24" spans="1:43" ht="12.75" thickBot="1" x14ac:dyDescent="0.25">
      <c r="A24" s="160"/>
      <c r="B24" s="118"/>
      <c r="C24" s="118"/>
      <c r="D24" s="158"/>
      <c r="E24" s="158"/>
      <c r="F24" s="118"/>
      <c r="G24" s="118"/>
      <c r="H24" s="118"/>
      <c r="L24" s="54"/>
      <c r="M24" s="111">
        <f>M22+U22+AC22+AK22</f>
        <v>1</v>
      </c>
      <c r="T24" s="54"/>
      <c r="AB24" s="54"/>
      <c r="AJ24" s="54"/>
    </row>
    <row r="25" spans="1:43" x14ac:dyDescent="0.2">
      <c r="A25" s="160"/>
      <c r="B25" s="118"/>
      <c r="C25" s="118"/>
      <c r="D25" s="158"/>
      <c r="E25" s="158"/>
      <c r="F25" s="118"/>
      <c r="G25" s="118"/>
      <c r="H25" s="118"/>
      <c r="L25" s="54"/>
      <c r="M25" s="52" t="s">
        <v>71</v>
      </c>
      <c r="N25" s="54"/>
      <c r="O25" s="54"/>
      <c r="P25" s="54"/>
      <c r="T25" s="54"/>
      <c r="V25" s="54"/>
      <c r="W25" s="54"/>
      <c r="X25" s="54"/>
      <c r="AB25" s="54"/>
      <c r="AD25" s="54"/>
      <c r="AE25" s="54"/>
      <c r="AF25" s="54"/>
      <c r="AJ25" s="54"/>
      <c r="AL25" s="54"/>
      <c r="AM25" s="54"/>
      <c r="AN25" s="54"/>
    </row>
    <row r="26" spans="1:43" ht="12.75" thickBot="1" x14ac:dyDescent="0.25">
      <c r="A26" s="160"/>
      <c r="B26" s="118"/>
      <c r="C26" s="118"/>
      <c r="D26" s="158"/>
      <c r="F26" s="118"/>
      <c r="G26" s="118"/>
      <c r="H26" s="118"/>
      <c r="L26" s="54"/>
      <c r="M26" s="54"/>
      <c r="N26" s="54"/>
      <c r="O26" s="54"/>
      <c r="P26" s="54"/>
      <c r="T26" s="54"/>
      <c r="V26" s="54"/>
      <c r="W26" s="54"/>
      <c r="X26" s="54"/>
      <c r="AB26" s="54"/>
      <c r="AD26" s="54"/>
      <c r="AE26" s="54"/>
      <c r="AF26" s="54"/>
      <c r="AJ26" s="54"/>
      <c r="AL26" s="54"/>
      <c r="AM26" s="54"/>
      <c r="AN26" s="54"/>
    </row>
    <row r="27" spans="1:43" ht="12.75" thickBot="1" x14ac:dyDescent="0.25">
      <c r="A27" s="160"/>
      <c r="B27" s="118"/>
      <c r="C27" s="118"/>
      <c r="D27" s="158"/>
      <c r="F27" s="118"/>
      <c r="G27" s="118"/>
      <c r="H27" s="118"/>
      <c r="L27" s="159"/>
      <c r="M27" s="161">
        <f>R22+Z22+AH22+AP22</f>
        <v>0</v>
      </c>
      <c r="T27" s="159"/>
      <c r="AB27" s="159"/>
      <c r="AJ27" s="159"/>
    </row>
    <row r="28" spans="1:43" x14ac:dyDescent="0.2">
      <c r="B28" s="118"/>
      <c r="C28" s="118"/>
      <c r="F28" s="118"/>
      <c r="G28" s="118"/>
      <c r="H28" s="118"/>
      <c r="L28" s="159"/>
      <c r="M28" s="52" t="s">
        <v>72</v>
      </c>
      <c r="T28" s="159"/>
      <c r="AB28" s="159"/>
      <c r="AJ28" s="159"/>
    </row>
    <row r="29" spans="1:43" x14ac:dyDescent="0.2">
      <c r="B29" s="118"/>
      <c r="C29" s="118"/>
      <c r="F29" s="118"/>
      <c r="G29" s="118"/>
      <c r="H29" s="118"/>
      <c r="L29" s="159"/>
      <c r="T29" s="159"/>
      <c r="AB29" s="159"/>
      <c r="AJ29" s="159"/>
    </row>
    <row r="30" spans="1:43" x14ac:dyDescent="0.2">
      <c r="B30" s="118"/>
      <c r="C30" s="118"/>
      <c r="F30" s="118"/>
      <c r="G30" s="118"/>
      <c r="H30" s="118"/>
      <c r="L30" s="159"/>
      <c r="T30" s="159"/>
      <c r="AB30" s="159"/>
      <c r="AJ30" s="159"/>
    </row>
    <row r="31" spans="1:43" x14ac:dyDescent="0.2">
      <c r="B31" s="118"/>
      <c r="C31" s="118"/>
      <c r="F31" s="118"/>
      <c r="G31" s="118"/>
      <c r="H31" s="118"/>
      <c r="L31" s="159"/>
      <c r="T31" s="159"/>
      <c r="AB31" s="159"/>
      <c r="AJ31" s="159"/>
    </row>
    <row r="32" spans="1:43" x14ac:dyDescent="0.2">
      <c r="B32" s="118"/>
      <c r="C32" s="118"/>
      <c r="F32" s="118"/>
      <c r="G32" s="118"/>
      <c r="H32" s="118"/>
      <c r="L32" s="159"/>
      <c r="T32" s="159"/>
      <c r="AB32" s="159"/>
      <c r="AJ32" s="159"/>
    </row>
    <row r="33" spans="2:36" x14ac:dyDescent="0.2">
      <c r="B33" s="118"/>
      <c r="C33" s="118"/>
      <c r="F33" s="118"/>
      <c r="G33" s="118"/>
      <c r="H33" s="118"/>
      <c r="L33" s="54"/>
      <c r="T33" s="54"/>
      <c r="AB33" s="54"/>
      <c r="AJ33" s="54"/>
    </row>
    <row r="34" spans="2:36" x14ac:dyDescent="0.2">
      <c r="B34" s="118"/>
      <c r="C34" s="118"/>
      <c r="F34" s="118"/>
      <c r="G34" s="118"/>
      <c r="H34" s="118"/>
      <c r="L34" s="109"/>
      <c r="T34" s="109"/>
      <c r="AB34" s="109"/>
      <c r="AJ34" s="109"/>
    </row>
    <row r="35" spans="2:36" x14ac:dyDescent="0.2">
      <c r="B35" s="118"/>
      <c r="C35" s="118"/>
      <c r="F35" s="118"/>
      <c r="G35" s="118"/>
      <c r="H35" s="118"/>
      <c r="L35" s="54"/>
      <c r="T35" s="54"/>
      <c r="AB35" s="54"/>
      <c r="AJ35" s="54"/>
    </row>
    <row r="36" spans="2:36" x14ac:dyDescent="0.2">
      <c r="B36" s="118"/>
      <c r="C36" s="118"/>
      <c r="F36" s="118"/>
      <c r="G36" s="118"/>
      <c r="H36" s="118"/>
      <c r="L36" s="54"/>
      <c r="T36" s="54"/>
      <c r="AB36" s="54"/>
      <c r="AJ36" s="54"/>
    </row>
    <row r="37" spans="2:36" x14ac:dyDescent="0.2">
      <c r="B37" s="118"/>
      <c r="C37" s="118"/>
      <c r="F37" s="118"/>
      <c r="G37" s="118"/>
      <c r="H37" s="118"/>
      <c r="L37" s="54"/>
      <c r="T37" s="54"/>
      <c r="AB37" s="54"/>
      <c r="AJ37" s="54"/>
    </row>
    <row r="38" spans="2:36" x14ac:dyDescent="0.2">
      <c r="B38" s="118"/>
      <c r="C38" s="118"/>
      <c r="F38" s="118"/>
      <c r="G38" s="118"/>
      <c r="H38" s="118"/>
    </row>
  </sheetData>
  <sheetProtection algorithmName="SHA-512" hashValue="7HxNIGMwMId7C3paXCUjMS4GVa/rXjUbGURi/VMKMrFOxC3zEq6zV/8UXnASA4Obs4Lg0KM7AjQ/zV3EqFjQTQ==" saltValue="BiANAqtQvIXOAzqLeFU2NA==" spinCount="100000" sheet="1" objects="1" scenarios="1" formatCells="0" formatColumns="0" formatRows="0" insertColumns="0" insertRows="0" deleteColumns="0" deleteRows="0" sort="0" autoFilter="0"/>
  <mergeCells count="5">
    <mergeCell ref="AC1:AI1"/>
    <mergeCell ref="AK1:AQ1"/>
    <mergeCell ref="D1:H1"/>
    <mergeCell ref="M1:S1"/>
    <mergeCell ref="U1:AA1"/>
  </mergeCells>
  <dataValidations count="6">
    <dataValidation type="date" allowBlank="1" showInputMessage="1" showErrorMessage="1" sqref="D3:E21 J3:J21 N3:N21 Q3:R21 V3:V21 Y3:Z21 AD3:AD21 AG3:AH21 AL3:AL21 AO3:AP21" xr:uid="{00000000-0002-0000-0300-000000000000}">
      <formula1>36526</formula1>
      <formula2>73051</formula2>
    </dataValidation>
    <dataValidation type="list" allowBlank="1" showInputMessage="1" showErrorMessage="1" sqref="AJ24:AJ33 AJ14:AJ22 L4:L12 L24:L33 L14:L22 AB14:AB22 T4:T12 T24:T33 T14:T22 AJ4:AJ12 AB4:AB12 AB24:AB33" xr:uid="{00000000-0002-0000-0300-000001000000}">
      <formula1>#REF!</formula1>
    </dataValidation>
    <dataValidation type="list" allowBlank="1" showInputMessage="1" showErrorMessage="1" sqref="B22:B38" xr:uid="{00000000-0002-0000-0300-000002000000}">
      <formula1>ChildEthnicity</formula1>
    </dataValidation>
    <dataValidation type="list" allowBlank="1" showInputMessage="1" showErrorMessage="1" sqref="C22:C38" xr:uid="{00000000-0002-0000-0300-000003000000}">
      <formula1>ChildAge</formula1>
    </dataValidation>
    <dataValidation type="list" allowBlank="1" showInputMessage="1" showErrorMessage="1" sqref="F22:H38" xr:uid="{00000000-0002-0000-0300-000004000000}">
      <formula1>Support</formula1>
    </dataValidation>
    <dataValidation type="list" allowBlank="1" showInputMessage="1" showErrorMessage="1" sqref="K22" xr:uid="{00000000-0002-0000-0300-000005000000}">
      <formula1>Reason</formula1>
    </dataValidation>
  </dataValidations>
  <pageMargins left="0.7" right="0.7" top="0.75" bottom="0.75" header="0.3" footer="0.3"/>
  <pageSetup paperSize="9" orientation="portrait" horizontalDpi="4294967293"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6000000}">
          <x14:formula1>
            <xm:f>LISTS!$J$3:$J$6</xm:f>
          </x14:formula1>
          <xm:sqref>C3:C21</xm:sqref>
        </x14:dataValidation>
        <x14:dataValidation type="list" allowBlank="1" showInputMessage="1" showErrorMessage="1" xr:uid="{00000000-0002-0000-0300-000007000000}">
          <x14:formula1>
            <xm:f>LISTS!$C$3:$C$8</xm:f>
          </x14:formula1>
          <xm:sqref>B3:B21</xm:sqref>
        </x14:dataValidation>
        <x14:dataValidation type="list" allowBlank="1" showInputMessage="1" showErrorMessage="1" xr:uid="{00000000-0002-0000-0300-000008000000}">
          <x14:formula1>
            <xm:f>LISTS!$G$3:$G$19</xm:f>
          </x14:formula1>
          <xm:sqref>F3:H21</xm:sqref>
        </x14:dataValidation>
        <x14:dataValidation type="list" allowBlank="1" showInputMessage="1" showErrorMessage="1" xr:uid="{00000000-0002-0000-0300-000009000000}">
          <x14:formula1>
            <xm:f>LISTS!$E$3:$E$4</xm:f>
          </x14:formula1>
          <xm:sqref>P3:P21 X3:X21 AF3:AF21 AN3:AN21</xm:sqref>
        </x14:dataValidation>
        <x14:dataValidation type="list" allowBlank="1" showInputMessage="1" showErrorMessage="1" xr:uid="{00000000-0002-0000-0300-00000A000000}">
          <x14:formula1>
            <xm:f>LISTS!$K$3:$K$11</xm:f>
          </x14:formula1>
          <xm:sqref>K3:K21</xm:sqref>
        </x14:dataValidation>
        <x14:dataValidation type="list" allowBlank="1" showInputMessage="1" showErrorMessage="1" xr:uid="{00000000-0002-0000-0300-00000B000000}">
          <x14:formula1>
            <xm:f>LISTS!$L$3:$L$13</xm:f>
          </x14:formula1>
          <xm:sqref>S3:S21 AA3:AA21 AI3:AI21 AQ3:AQ21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2:R42"/>
  <sheetViews>
    <sheetView tabSelected="1" workbookViewId="0">
      <pane xSplit="3" ySplit="4" topLeftCell="D17" activePane="bottomRight" state="frozen"/>
      <selection pane="topRight" activeCell="D1" sqref="D1"/>
      <selection pane="bottomLeft" activeCell="A5" sqref="A5"/>
      <selection pane="bottomRight"/>
    </sheetView>
  </sheetViews>
  <sheetFormatPr defaultColWidth="9.140625" defaultRowHeight="12" x14ac:dyDescent="0.2"/>
  <cols>
    <col min="1" max="1" width="11" style="51" customWidth="1"/>
    <col min="2" max="3" width="11" style="52" customWidth="1"/>
    <col min="4" max="4" width="7.5703125" style="52" customWidth="1"/>
    <col min="5" max="5" width="12.140625" style="52" customWidth="1"/>
    <col min="6" max="6" width="30" style="52" customWidth="1"/>
    <col min="7" max="7" width="7.5703125" style="52" customWidth="1"/>
    <col min="8" max="8" width="12.140625" style="52" customWidth="1"/>
    <col min="9" max="9" width="30" style="52" customWidth="1"/>
    <col min="10" max="10" width="7.5703125" style="52" customWidth="1"/>
    <col min="11" max="11" width="12.140625" style="52" customWidth="1"/>
    <col min="12" max="12" width="30" style="52" customWidth="1"/>
    <col min="13" max="13" width="7.5703125" style="52" customWidth="1"/>
    <col min="14" max="14" width="12.140625" style="52" customWidth="1"/>
    <col min="15" max="15" width="30" style="52" customWidth="1"/>
    <col min="16" max="16" width="7.5703125" style="52" customWidth="1"/>
    <col min="17" max="17" width="12.140625" style="52" customWidth="1"/>
    <col min="18" max="18" width="30" style="52" customWidth="1"/>
    <col min="19" max="16384" width="9.140625" style="54"/>
  </cols>
  <sheetData>
    <row r="2" spans="1:18" ht="12.75" thickBot="1" x14ac:dyDescent="0.25"/>
    <row r="3" spans="1:18" ht="15.75" customHeight="1" thickBot="1" x14ac:dyDescent="0.25">
      <c r="B3" s="51"/>
      <c r="C3" s="51"/>
      <c r="D3" s="215" t="s">
        <v>79</v>
      </c>
      <c r="E3" s="216"/>
      <c r="F3" s="217"/>
      <c r="G3" s="218" t="s">
        <v>80</v>
      </c>
      <c r="H3" s="219"/>
      <c r="I3" s="220"/>
      <c r="J3" s="209" t="s">
        <v>86</v>
      </c>
      <c r="K3" s="210"/>
      <c r="L3" s="211"/>
      <c r="M3" s="212" t="s">
        <v>87</v>
      </c>
      <c r="N3" s="213"/>
      <c r="O3" s="214"/>
      <c r="P3" s="222" t="s">
        <v>88</v>
      </c>
      <c r="Q3" s="223"/>
      <c r="R3" s="224"/>
    </row>
    <row r="4" spans="1:18" s="63" customFormat="1" ht="24.75" thickBot="1" x14ac:dyDescent="0.25">
      <c r="A4" s="55" t="s">
        <v>96</v>
      </c>
      <c r="B4" s="167" t="s">
        <v>89</v>
      </c>
      <c r="C4" s="167" t="s">
        <v>90</v>
      </c>
      <c r="D4" s="55" t="s">
        <v>81</v>
      </c>
      <c r="E4" s="56" t="s">
        <v>43</v>
      </c>
      <c r="F4" s="57" t="s">
        <v>78</v>
      </c>
      <c r="G4" s="55" t="s">
        <v>81</v>
      </c>
      <c r="H4" s="56" t="s">
        <v>43</v>
      </c>
      <c r="I4" s="57" t="s">
        <v>78</v>
      </c>
      <c r="J4" s="55" t="s">
        <v>81</v>
      </c>
      <c r="K4" s="56" t="s">
        <v>43</v>
      </c>
      <c r="L4" s="57" t="s">
        <v>78</v>
      </c>
      <c r="M4" s="55" t="s">
        <v>81</v>
      </c>
      <c r="N4" s="56" t="s">
        <v>43</v>
      </c>
      <c r="O4" s="57" t="s">
        <v>78</v>
      </c>
      <c r="P4" s="55" t="s">
        <v>81</v>
      </c>
      <c r="Q4" s="56" t="s">
        <v>43</v>
      </c>
      <c r="R4" s="57" t="s">
        <v>78</v>
      </c>
    </row>
    <row r="5" spans="1:18" x14ac:dyDescent="0.2">
      <c r="A5" s="168"/>
      <c r="B5" s="169"/>
      <c r="C5" s="184" t="str">
        <f>A5&amp;B5</f>
        <v/>
      </c>
      <c r="D5" s="129"/>
      <c r="E5" s="124"/>
      <c r="F5" s="170"/>
      <c r="G5" s="129"/>
      <c r="H5" s="124"/>
      <c r="I5" s="170"/>
      <c r="J5" s="129"/>
      <c r="K5" s="124"/>
      <c r="L5" s="170"/>
      <c r="M5" s="129"/>
      <c r="N5" s="124"/>
      <c r="O5" s="170"/>
      <c r="P5" s="129"/>
      <c r="Q5" s="124"/>
      <c r="R5" s="170"/>
    </row>
    <row r="6" spans="1:18" x14ac:dyDescent="0.2">
      <c r="A6" s="95"/>
      <c r="B6" s="171"/>
      <c r="C6" s="184" t="str">
        <f>A6&amp;B6</f>
        <v/>
      </c>
      <c r="D6" s="82"/>
      <c r="E6" s="83"/>
      <c r="F6" s="172"/>
      <c r="G6" s="82"/>
      <c r="H6" s="83"/>
      <c r="I6" s="172"/>
      <c r="J6" s="82"/>
      <c r="K6" s="83"/>
      <c r="L6" s="172"/>
      <c r="M6" s="82"/>
      <c r="N6" s="83"/>
      <c r="O6" s="172"/>
      <c r="P6" s="82"/>
      <c r="Q6" s="83"/>
      <c r="R6" s="172"/>
    </row>
    <row r="7" spans="1:18" x14ac:dyDescent="0.2">
      <c r="A7" s="95"/>
      <c r="B7" s="173"/>
      <c r="C7" s="184"/>
      <c r="D7" s="91"/>
      <c r="E7" s="92"/>
      <c r="F7" s="174"/>
      <c r="G7" s="91"/>
      <c r="H7" s="92"/>
      <c r="I7" s="174"/>
      <c r="J7" s="91"/>
      <c r="K7" s="92"/>
      <c r="L7" s="174"/>
      <c r="M7" s="91"/>
      <c r="N7" s="92"/>
      <c r="O7" s="174"/>
      <c r="P7" s="91"/>
      <c r="Q7" s="92"/>
      <c r="R7" s="174"/>
    </row>
    <row r="8" spans="1:18" x14ac:dyDescent="0.2">
      <c r="A8" s="95"/>
      <c r="B8" s="173"/>
      <c r="C8" s="184"/>
      <c r="D8" s="91"/>
      <c r="E8" s="92"/>
      <c r="F8" s="174"/>
      <c r="G8" s="91"/>
      <c r="H8" s="92"/>
      <c r="I8" s="174"/>
      <c r="J8" s="91"/>
      <c r="K8" s="92"/>
      <c r="L8" s="174"/>
      <c r="M8" s="91"/>
      <c r="N8" s="92"/>
      <c r="O8" s="174"/>
      <c r="P8" s="91"/>
      <c r="Q8" s="92"/>
      <c r="R8" s="174"/>
    </row>
    <row r="9" spans="1:18" x14ac:dyDescent="0.2">
      <c r="A9" s="95"/>
      <c r="B9" s="173"/>
      <c r="C9" s="184"/>
      <c r="D9" s="91"/>
      <c r="E9" s="92"/>
      <c r="F9" s="174"/>
      <c r="G9" s="91"/>
      <c r="H9" s="92"/>
      <c r="I9" s="174"/>
      <c r="J9" s="91"/>
      <c r="K9" s="92"/>
      <c r="L9" s="174"/>
      <c r="M9" s="91"/>
      <c r="N9" s="92"/>
      <c r="O9" s="174"/>
      <c r="P9" s="91"/>
      <c r="Q9" s="92"/>
      <c r="R9" s="174"/>
    </row>
    <row r="10" spans="1:18" x14ac:dyDescent="0.2">
      <c r="A10" s="95"/>
      <c r="B10" s="173"/>
      <c r="C10" s="184"/>
      <c r="D10" s="91"/>
      <c r="E10" s="92"/>
      <c r="F10" s="174"/>
      <c r="G10" s="91"/>
      <c r="H10" s="92"/>
      <c r="I10" s="174"/>
      <c r="J10" s="91"/>
      <c r="K10" s="92"/>
      <c r="L10" s="174"/>
      <c r="M10" s="91"/>
      <c r="N10" s="92"/>
      <c r="O10" s="174"/>
      <c r="P10" s="91"/>
      <c r="Q10" s="92"/>
      <c r="R10" s="174"/>
    </row>
    <row r="11" spans="1:18" x14ac:dyDescent="0.2">
      <c r="A11" s="95"/>
      <c r="B11" s="173"/>
      <c r="C11" s="184" t="str">
        <f t="shared" ref="C11:C18" si="0">A11&amp;B11</f>
        <v/>
      </c>
      <c r="D11" s="91"/>
      <c r="E11" s="92"/>
      <c r="F11" s="174"/>
      <c r="G11" s="91"/>
      <c r="H11" s="92"/>
      <c r="I11" s="174"/>
      <c r="J11" s="91"/>
      <c r="K11" s="92"/>
      <c r="L11" s="174"/>
      <c r="M11" s="91"/>
      <c r="N11" s="92"/>
      <c r="O11" s="174"/>
      <c r="P11" s="91"/>
      <c r="Q11" s="92"/>
      <c r="R11" s="174"/>
    </row>
    <row r="12" spans="1:18" x14ac:dyDescent="0.2">
      <c r="A12" s="95"/>
      <c r="B12" s="173"/>
      <c r="C12" s="184"/>
      <c r="D12" s="91"/>
      <c r="E12" s="92"/>
      <c r="F12" s="174"/>
      <c r="G12" s="91"/>
      <c r="H12" s="92"/>
      <c r="I12" s="174"/>
      <c r="J12" s="91"/>
      <c r="K12" s="92"/>
      <c r="L12" s="174"/>
      <c r="M12" s="91"/>
      <c r="N12" s="92"/>
      <c r="O12" s="174"/>
      <c r="P12" s="91"/>
      <c r="Q12" s="92"/>
      <c r="R12" s="174"/>
    </row>
    <row r="13" spans="1:18" x14ac:dyDescent="0.2">
      <c r="A13" s="95"/>
      <c r="B13" s="173"/>
      <c r="C13" s="184"/>
      <c r="D13" s="91"/>
      <c r="E13" s="92"/>
      <c r="F13" s="174"/>
      <c r="G13" s="91"/>
      <c r="H13" s="92"/>
      <c r="I13" s="174"/>
      <c r="J13" s="91"/>
      <c r="K13" s="92"/>
      <c r="L13" s="174"/>
      <c r="M13" s="91"/>
      <c r="N13" s="92"/>
      <c r="O13" s="174"/>
      <c r="P13" s="91"/>
      <c r="Q13" s="92"/>
      <c r="R13" s="174"/>
    </row>
    <row r="14" spans="1:18" x14ac:dyDescent="0.2">
      <c r="A14" s="95"/>
      <c r="B14" s="173"/>
      <c r="C14" s="184"/>
      <c r="D14" s="91"/>
      <c r="E14" s="92"/>
      <c r="F14" s="174"/>
      <c r="G14" s="91"/>
      <c r="H14" s="92"/>
      <c r="I14" s="174"/>
      <c r="J14" s="91"/>
      <c r="K14" s="92"/>
      <c r="L14" s="174"/>
      <c r="M14" s="91"/>
      <c r="N14" s="92"/>
      <c r="O14" s="174"/>
      <c r="P14" s="91"/>
      <c r="Q14" s="92"/>
      <c r="R14" s="174"/>
    </row>
    <row r="15" spans="1:18" x14ac:dyDescent="0.2">
      <c r="A15" s="95"/>
      <c r="B15" s="173"/>
      <c r="C15" s="184"/>
      <c r="D15" s="91"/>
      <c r="E15" s="92"/>
      <c r="F15" s="174"/>
      <c r="G15" s="91"/>
      <c r="H15" s="92"/>
      <c r="I15" s="174"/>
      <c r="J15" s="91"/>
      <c r="K15" s="92"/>
      <c r="L15" s="174"/>
      <c r="M15" s="91"/>
      <c r="N15" s="92"/>
      <c r="O15" s="174"/>
      <c r="P15" s="91"/>
      <c r="Q15" s="92"/>
      <c r="R15" s="174"/>
    </row>
    <row r="16" spans="1:18" x14ac:dyDescent="0.2">
      <c r="A16" s="95"/>
      <c r="B16" s="173"/>
      <c r="C16" s="184"/>
      <c r="D16" s="91"/>
      <c r="E16" s="92"/>
      <c r="F16" s="174"/>
      <c r="G16" s="91"/>
      <c r="H16" s="92"/>
      <c r="I16" s="174"/>
      <c r="J16" s="91"/>
      <c r="K16" s="92"/>
      <c r="L16" s="174"/>
      <c r="M16" s="91"/>
      <c r="N16" s="92"/>
      <c r="O16" s="174"/>
      <c r="P16" s="91"/>
      <c r="Q16" s="92"/>
      <c r="R16" s="174"/>
    </row>
    <row r="17" spans="1:18" x14ac:dyDescent="0.2">
      <c r="A17" s="95"/>
      <c r="B17" s="173"/>
      <c r="C17" s="184" t="str">
        <f t="shared" si="0"/>
        <v/>
      </c>
      <c r="D17" s="91"/>
      <c r="E17" s="92"/>
      <c r="F17" s="174"/>
      <c r="G17" s="91"/>
      <c r="H17" s="92"/>
      <c r="I17" s="174"/>
      <c r="J17" s="91"/>
      <c r="K17" s="92"/>
      <c r="L17" s="174"/>
      <c r="M17" s="91"/>
      <c r="N17" s="92"/>
      <c r="O17" s="174"/>
      <c r="P17" s="91"/>
      <c r="Q17" s="92"/>
      <c r="R17" s="174"/>
    </row>
    <row r="18" spans="1:18" x14ac:dyDescent="0.2">
      <c r="A18" s="95"/>
      <c r="B18" s="173"/>
      <c r="C18" s="184" t="str">
        <f t="shared" si="0"/>
        <v/>
      </c>
      <c r="D18" s="91"/>
      <c r="E18" s="92"/>
      <c r="F18" s="174"/>
      <c r="G18" s="91"/>
      <c r="H18" s="92"/>
      <c r="I18" s="174"/>
      <c r="J18" s="91"/>
      <c r="K18" s="92"/>
      <c r="L18" s="174"/>
      <c r="M18" s="91"/>
      <c r="N18" s="92"/>
      <c r="O18" s="174"/>
      <c r="P18" s="91"/>
      <c r="Q18" s="92"/>
      <c r="R18" s="174"/>
    </row>
    <row r="19" spans="1:18" ht="12.75" thickBot="1" x14ac:dyDescent="0.25">
      <c r="A19" s="141" t="s">
        <v>73</v>
      </c>
      <c r="B19" s="175"/>
      <c r="C19" s="175"/>
      <c r="D19" s="176"/>
      <c r="E19" s="142"/>
      <c r="F19" s="150"/>
      <c r="G19" s="177"/>
      <c r="H19" s="147"/>
      <c r="I19" s="150"/>
      <c r="J19" s="177"/>
      <c r="K19" s="147"/>
      <c r="L19" s="150"/>
      <c r="M19" s="177"/>
      <c r="N19" s="147"/>
      <c r="O19" s="150"/>
      <c r="P19" s="177"/>
      <c r="Q19" s="147"/>
      <c r="R19" s="150"/>
    </row>
    <row r="20" spans="1:18" ht="12.75" thickBot="1" x14ac:dyDescent="0.25">
      <c r="A20" s="185">
        <f t="array" ref="A20">SUM(IF(FREQUENCY(IF(A5:A18&lt;&gt;"", MATCH(A5:A18,A5:A18,0)),ROW(A5:A18)-ROW(A5)+1),1))</f>
        <v>0</v>
      </c>
      <c r="B20" s="185">
        <f t="array" ref="B20">SUM(IF(FREQUENCY(IF(B5:B18&lt;&gt;"", MATCH(B5:B18,B5:B18,0)),ROW(B5:B18)-ROW(B5)+1),1))</f>
        <v>0</v>
      </c>
      <c r="C20" s="185">
        <f t="array" ref="C20">SUM(IF(FREQUENCY(IF(C5:C18&lt;&gt;"", MATCH(C5:C18,C5:C18,0)),ROW(C5:C18)-ROW(C5)+1),1))</f>
        <v>0</v>
      </c>
      <c r="D20" s="186">
        <f>SUM(D5:D19)</f>
        <v>0</v>
      </c>
      <c r="E20" s="153"/>
      <c r="F20" s="156"/>
      <c r="G20" s="186">
        <f>SUM(G5:G19)</f>
        <v>0</v>
      </c>
      <c r="H20" s="153"/>
      <c r="I20" s="156"/>
      <c r="J20" s="186">
        <f>SUM(J5:J19)</f>
        <v>0</v>
      </c>
      <c r="K20" s="153"/>
      <c r="L20" s="156"/>
      <c r="M20" s="186">
        <f>SUM(M5:M19)</f>
        <v>0</v>
      </c>
      <c r="N20" s="153"/>
      <c r="O20" s="156"/>
      <c r="P20" s="186">
        <f>SUM(P5:P19)</f>
        <v>0</v>
      </c>
      <c r="Q20" s="153"/>
      <c r="R20" s="156"/>
    </row>
    <row r="21" spans="1:18" ht="24.75" thickBot="1" x14ac:dyDescent="0.25">
      <c r="A21" s="178" t="s">
        <v>94</v>
      </c>
      <c r="B21" s="178" t="s">
        <v>153</v>
      </c>
      <c r="C21" s="178" t="s">
        <v>95</v>
      </c>
    </row>
    <row r="22" spans="1:18" ht="12.75" thickBot="1" x14ac:dyDescent="0.25">
      <c r="D22" s="185">
        <f>D20+G20+J20+M20+P20</f>
        <v>0</v>
      </c>
      <c r="E22" s="52" t="s">
        <v>93</v>
      </c>
    </row>
    <row r="23" spans="1:18" ht="12.75" thickBot="1" x14ac:dyDescent="0.25"/>
    <row r="24" spans="1:18" ht="12.75" thickBot="1" x14ac:dyDescent="0.25">
      <c r="F24" s="179" t="s">
        <v>161</v>
      </c>
      <c r="G24" s="180" t="s">
        <v>162</v>
      </c>
    </row>
    <row r="25" spans="1:18" x14ac:dyDescent="0.2">
      <c r="F25" s="181" t="s">
        <v>24</v>
      </c>
      <c r="G25" s="187">
        <f>SUMIF($F$5:$F$19,"Collecting prescriptions",$D$5:$D$19)+SUMIF($I$5:$I$19,"Collecting prescriptions",$G$5:$G$19)+SUMIF($L$5:$L$19,"Collecting prescriptions",$J$5:$J$19)+SUMIF($O$5:$O$19,"Collecting prescriptions",$M$5:$M$19)+SUMIF($R$5:$R$19,"Collecting prescriptions",$P$5:$P$19)</f>
        <v>0</v>
      </c>
    </row>
    <row r="26" spans="1:18" x14ac:dyDescent="0.2">
      <c r="F26" s="182" t="s">
        <v>4</v>
      </c>
      <c r="G26" s="188">
        <f>SUMIF($F$5:$F$19,"Cooking",$D$5:$D$19)+SUMIF($I$5:$I$19,"Cooking",$G$5:$G$19)+SUMIF($L$5:$L$19,"Cooking",$J$5:$J$19)+SUMIF($O$5:$O$19,"Cooking",$M$5:$M$19)+SUMIF($R$5:$R$19,"Cooking",$P$5:$P$19)</f>
        <v>0</v>
      </c>
    </row>
    <row r="27" spans="1:18" x14ac:dyDescent="0.2">
      <c r="F27" s="182" t="s">
        <v>25</v>
      </c>
      <c r="G27" s="188">
        <f>SUMIF($F$5:$F$19,"Dog walking / pets",$D$5:$D$19)+SUMIF($I$5:$I$19,"Dog walking / pets",$G$5:$G$19)+SUMIF($L$5:$L$19,"Dog walking / pets",$J$5:$J$19)+SUMIF($O$5:$O$19,"Dog walking / pets",$M$5:$M$19)+SUMIF($R$5:$R$19,"Dog walking / pets",$P$5:$P$19)</f>
        <v>0</v>
      </c>
    </row>
    <row r="28" spans="1:18" x14ac:dyDescent="0.2">
      <c r="F28" s="182" t="s">
        <v>26</v>
      </c>
      <c r="G28" s="188">
        <f>SUMIF($F$5:$F$19,"Driving to appointments",$D$5:$D$19)+SUMIF($I$5:$I$19,"Driving to appointments",$G$5:$G$19)+SUMIF($L$5:$L$19,"Driving to appointments",$J$5:$J$19)+SUMIF($O$5:$O$19,"Driving to appointments",$M$5:$M$19)+SUMIF($R$5:$R$19,"Driving to appointments",$P$5:$P$19)</f>
        <v>0</v>
      </c>
    </row>
    <row r="29" spans="1:18" x14ac:dyDescent="0.2">
      <c r="F29" s="182" t="s">
        <v>1</v>
      </c>
      <c r="G29" s="188">
        <f>SUMIF($F$5:$F$19,"Gardening",$D$5:$D$19)+SUMIF($I$5:$I$19,"Gardening",$G$5:$G$19)+SUMIF($L$5:$L$19,"Gardening",$J$5:$J$19)+SUMIF($O$5:$O$19,"Gardening",$M$5:$M$19)+SUMIF($R$5:$R$19,"Gardening",$P$5:$P$19)</f>
        <v>0</v>
      </c>
    </row>
    <row r="30" spans="1:18" x14ac:dyDescent="0.2">
      <c r="F30" s="182" t="s">
        <v>27</v>
      </c>
      <c r="G30" s="188">
        <f>SUMIF($F$5:$F$19,"Help siblings with homework",$D$5:$D$19)+SUMIF($I$5:$I$19,"Help siblings with homework",$G$5:$G$19)+SUMIF($L$5:$L$19,"Help siblings with homework",$J$5:$J$19)+SUMIF($O$5:$O$19,"Help siblings with homework",$M$5:$M$19)+SUMIF($R$5:$R$19,"Help siblings with homework",$P$5:$P$19)</f>
        <v>0</v>
      </c>
    </row>
    <row r="31" spans="1:18" x14ac:dyDescent="0.2">
      <c r="F31" s="182" t="s">
        <v>28</v>
      </c>
      <c r="G31" s="188">
        <f>SUMIF($F$5:$F$19,"Help find local support",$D$5:$D$19)+SUMIF($I$5:$I$19,"Help find local support",$G$5:$G$19)+SUMIF($L$5:$L$19,"Help find local support",$J$5:$J$19)+SUMIF($O$5:$O$19,"Help find local support",$M$5:$M$19)+SUMIF($R$5:$R$19,"Help find local support",$P$5:$P$19)</f>
        <v>0</v>
      </c>
    </row>
    <row r="32" spans="1:18" x14ac:dyDescent="0.2">
      <c r="F32" s="182" t="s">
        <v>29</v>
      </c>
      <c r="G32" s="188">
        <f>SUMIF($F$5:$F$19,"Help with IT / sharing hobbies",$D$5:$D$19)+SUMIF($I$5:$I$19,"Help with IT / sharing hobbies",$G$5:$G$19)+SUMIF($L$5:$L$19,"Help with IT / sharing hobbies",$J$5:$J$19)+SUMIF($O$5:$O$19,"Help with IT / sharing hobbies",$M$5:$M$19)+SUMIF($R$5:$R$19,"Help with IT / sharing hobbies",$P$5:$P$19)</f>
        <v>0</v>
      </c>
    </row>
    <row r="33" spans="6:9" x14ac:dyDescent="0.2">
      <c r="F33" s="182" t="s">
        <v>30</v>
      </c>
      <c r="G33" s="188">
        <f>SUMIF($F$5:$F$19,"Helping with social outings",$D$5:$D$19)+SUMIF($I$5:$I$19,"Helping with social outings",$G$5:$G$19)+SUMIF($L$5:$L$19,"Helping with social outings",$J$5:$J$19)+SUMIF($O$5:$O$19,"Helping with social outings",$M$5:$M$19)+SUMIF($R$5:$R$19,"Helping with social outings",$P$5:$P$19)</f>
        <v>0</v>
      </c>
    </row>
    <row r="34" spans="6:9" x14ac:dyDescent="0.2">
      <c r="F34" s="182" t="s">
        <v>3</v>
      </c>
      <c r="G34" s="188">
        <f>SUMIF($F$5:$F$19,"Housework",$D$5:$D$19)+SUMIF($I$5:$I$19,"Housework",$G$5:$G$19)+SUMIF($L$5:$L$19,"Housework",$J$5:$J$19)+SUMIF($O$5:$O$19,"Housework",$M$5:$M$19)+SUMIF($R$5:$R$19,"Housework",$P$5:$P$19)</f>
        <v>0</v>
      </c>
    </row>
    <row r="35" spans="6:9" x14ac:dyDescent="0.2">
      <c r="F35" s="182" t="s">
        <v>31</v>
      </c>
      <c r="G35" s="188">
        <f>SUMIF($F$5:$F$19,"Ironing",$D$5:$D$19)+SUMIF($I$5:$I$19,"Ironing",$G$5:$G$19)+SUMIF($L$5:$L$19,"Ironing",$J$5:$J$19)+SUMIF($O$5:$O$19,"Ironing",$M$5:$M$19)+SUMIF($R$5:$R$19,"Ironing",$P$5:$P$19)</f>
        <v>0</v>
      </c>
    </row>
    <row r="36" spans="6:9" x14ac:dyDescent="0.2">
      <c r="F36" s="182" t="s">
        <v>32</v>
      </c>
      <c r="G36" s="188">
        <f>SUMIF($F$5:$F$19,"Play activities with siblings",$D$5:$D$19)+SUMIF($I$5:$I$19,"Play activities with siblings",$G$5:$G$19)+SUMIF($L$5:$L$19,"Play activities with siblings",$J$5:$J$19)+SUMIF($O$5:$O$19,"Play activities with siblings",$M$5:$M$19)+SUMIF($R$5:$R$19,"Play activities with siblings",$P$5:$P$19)</f>
        <v>0</v>
      </c>
    </row>
    <row r="37" spans="6:9" x14ac:dyDescent="0.2">
      <c r="F37" s="182" t="s">
        <v>2</v>
      </c>
      <c r="G37" s="188">
        <f>SUMIF($F$5:$F$19,"Shopping",$D$5:$D$19)+SUMIF($I$5:$I$19,"Shopping",$G$5:$G$19)+SUMIF($L$5:$L$19,"Shopping",$J$5:$J$19)+SUMIF($O$5:$O$19,"Shopping",$M$5:$M$19)+SUMIF($R$5:$R$19,"Shopping",$P$5:$P$19)</f>
        <v>0</v>
      </c>
    </row>
    <row r="38" spans="6:9" x14ac:dyDescent="0.2">
      <c r="F38" s="182" t="s">
        <v>33</v>
      </c>
      <c r="G38" s="188">
        <f>SUMIF($F$5:$F$19,"Signposting to advice of finance",$D$5:$D$19)+SUMIF($I$5:$I$19,"Signposting to advice of finance",$G$5:$G$19)+SUMIF($L$5:$L$19,"Signposting to advice of finance",$J$5:$J$19)+SUMIF($O$5:$O$19,"Signposting to advice of finance",$M$5:$M$19)+SUMIF($R$5:$R$19,"Signposting to advice of finance",$P$5:$P$19)</f>
        <v>0</v>
      </c>
    </row>
    <row r="39" spans="6:9" x14ac:dyDescent="0.2">
      <c r="F39" s="182" t="s">
        <v>34</v>
      </c>
      <c r="G39" s="188">
        <f>SUMIF($F$5:$F$19,"Someone to talk to",$D$5:$D$19)+SUMIF($I$5:$I$19,"Someone to talk to",$G$5:$G$19)+SUMIF($L$5:$L$19,"Someone to talk to",$J$5:$J$19)+SUMIF($O$5:$O$19,"Someone to talk to",$M$5:$M$19)+SUMIF($R$5:$R$19,"Someone to talk to",$P$5:$P$19)</f>
        <v>0</v>
      </c>
    </row>
    <row r="40" spans="6:9" x14ac:dyDescent="0.2">
      <c r="F40" s="182" t="s">
        <v>163</v>
      </c>
      <c r="G40" s="188">
        <f>SUMIF($F$5:$F$19,"Supporting at appointments",$D$5:$D$19)+SUMIF($I$5:$I$19,"Supporting at appointments",$G$5:$G$19)+SUMIF($L$5:$L$19,"Supporting at appointments",$J$5:$J$19)+SUMIF($O$5:$O$19,"Supporting at appointments",$M$5:$M$19)+SUMIF($R$5:$R$19,"Supporting at appointments",$P$5:$P$19)</f>
        <v>0</v>
      </c>
    </row>
    <row r="41" spans="6:9" ht="12.75" thickBot="1" x14ac:dyDescent="0.25">
      <c r="F41" s="183" t="s">
        <v>35</v>
      </c>
      <c r="G41" s="189">
        <f>SUMIF($F$5:$F$19,"Taking siblings to / from school",$D$5:$D$19)+SUMIF($I$5:$I$19,"Taking siblings to / from school",$G$5:$G$19)+SUMIF($L$5:$L$19,"Taking siblings to / from school",$J$5:$J$19)+SUMIF($O$5:$O$19,"Taking siblings to / from school",$M$5:$M$19)+SUMIF($R$5:$R$19,"Taking siblings to / from school",$P$5:$P$19)</f>
        <v>0</v>
      </c>
    </row>
    <row r="42" spans="6:9" ht="12.75" thickBot="1" x14ac:dyDescent="0.25">
      <c r="G42" s="190">
        <f>SUM(G25:G41)</f>
        <v>0</v>
      </c>
      <c r="H42" s="52">
        <f>G42-D22</f>
        <v>0</v>
      </c>
      <c r="I42" s="52" t="s">
        <v>160</v>
      </c>
    </row>
  </sheetData>
  <sheetProtection algorithmName="SHA-512" hashValue="PzYgJbSavn32SgbMDyXtPEej+L6czbmfkKniu590e61MuKz92vFxgbiuLN14TfVqbUFrxEWT0PAZwEHRU579zw==" saltValue="QA9ruRzrh8QcOSStOYWTvw==" spinCount="100000" sheet="1" objects="1" scenarios="1" formatCells="0" formatColumns="0" formatRows="0" insertColumns="0" insertRows="0" deleteColumns="0" deleteRows="0" sort="0"/>
  <mergeCells count="5">
    <mergeCell ref="P3:R3"/>
    <mergeCell ref="D3:F3"/>
    <mergeCell ref="G3:I3"/>
    <mergeCell ref="J3:L3"/>
    <mergeCell ref="M3:O3"/>
  </mergeCells>
  <dataValidations count="1">
    <dataValidation type="date" allowBlank="1" showInputMessage="1" showErrorMessage="1" sqref="E19 K19 H19 N19 Q19" xr:uid="{00000000-0002-0000-0400-000000000000}">
      <formula1>36526</formula1>
      <formula2>73051</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1000000}">
          <x14:formula1>
            <xm:f>LISTS!$E$3:$E$4</xm:f>
          </x14:formula1>
          <xm:sqref>F19 I19 L19 O19 R19</xm:sqref>
        </x14:dataValidation>
        <x14:dataValidation type="list" allowBlank="1" showInputMessage="1" showErrorMessage="1" xr:uid="{00000000-0002-0000-0400-000002000000}">
          <x14:formula1>
            <xm:f>LISTS!$G$3:$G$19</xm:f>
          </x14:formula1>
          <xm:sqref>F5:F18 I5:I18 L5:L18 O5:O18 R5:R18</xm:sqref>
        </x14:dataValidation>
        <x14:dataValidation type="list" allowBlank="1" showInputMessage="1" showErrorMessage="1" xr:uid="{00000000-0002-0000-0400-000003000000}">
          <x14:formula1>
            <xm:f>LISTS!$H$3:$H$6</xm:f>
          </x14:formula1>
          <xm:sqref>E5:E18 H5:H18 K5:K18 N5:N18 Q5:Q18</xm:sqref>
        </x14:dataValidation>
        <x14:dataValidation type="list" allowBlank="1" showInputMessage="1" showErrorMessage="1" xr:uid="{00000000-0002-0000-0400-000004000000}">
          <x14:formula1>
            <xm:f>LISTS!$M$3:$M$42</xm:f>
          </x14:formula1>
          <xm:sqref>D5:D19 G5:G19 J5:J19 M5:M19 P5:P19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2:M110"/>
  <sheetViews>
    <sheetView workbookViewId="0">
      <selection activeCell="I4" sqref="I4"/>
    </sheetView>
  </sheetViews>
  <sheetFormatPr defaultRowHeight="12" x14ac:dyDescent="0.2"/>
  <cols>
    <col min="1" max="1" width="9.5703125" style="2" bestFit="1" customWidth="1"/>
    <col min="2" max="2" width="9.140625" style="2"/>
    <col min="3" max="3" width="18.5703125" style="2" bestFit="1" customWidth="1"/>
    <col min="4" max="5" width="9.140625" style="2"/>
    <col min="6" max="6" width="28.42578125" style="2" bestFit="1" customWidth="1"/>
    <col min="7" max="7" width="31.7109375" style="2" bestFit="1" customWidth="1"/>
    <col min="8" max="8" width="17.85546875" style="2" bestFit="1" customWidth="1"/>
    <col min="9" max="9" width="9.140625" style="2"/>
    <col min="10" max="10" width="9.140625" style="8"/>
    <col min="11" max="11" width="34.42578125" style="2" customWidth="1"/>
    <col min="12" max="12" width="42.5703125" style="2" bestFit="1" customWidth="1"/>
    <col min="13" max="16384" width="9.140625" style="2"/>
  </cols>
  <sheetData>
    <row r="2" spans="1:13" s="10" customFormat="1" ht="24" x14ac:dyDescent="0.25">
      <c r="A2" s="10" t="s">
        <v>130</v>
      </c>
      <c r="B2" s="10" t="s">
        <v>129</v>
      </c>
      <c r="C2" s="10" t="s">
        <v>126</v>
      </c>
      <c r="D2" s="10" t="s">
        <v>128</v>
      </c>
      <c r="E2" s="10" t="s">
        <v>127</v>
      </c>
      <c r="F2" s="10" t="s">
        <v>131</v>
      </c>
      <c r="G2" s="10" t="s">
        <v>132</v>
      </c>
      <c r="H2" s="10" t="s">
        <v>133</v>
      </c>
      <c r="I2" s="10" t="s">
        <v>134</v>
      </c>
      <c r="J2" s="11" t="s">
        <v>135</v>
      </c>
      <c r="K2" s="10" t="s">
        <v>142</v>
      </c>
      <c r="L2" s="11" t="s">
        <v>141</v>
      </c>
      <c r="M2" s="10" t="s">
        <v>81</v>
      </c>
    </row>
    <row r="3" spans="1:13" ht="15" x14ac:dyDescent="0.2">
      <c r="A3" s="2" t="s">
        <v>13</v>
      </c>
      <c r="B3" s="2" t="s">
        <v>11</v>
      </c>
      <c r="C3" s="2" t="s">
        <v>8</v>
      </c>
      <c r="D3" s="2" t="s">
        <v>19</v>
      </c>
      <c r="E3" s="2" t="s">
        <v>21</v>
      </c>
      <c r="F3" s="2" t="s">
        <v>113</v>
      </c>
      <c r="G3" s="2" t="s">
        <v>24</v>
      </c>
      <c r="H3" s="5" t="s">
        <v>82</v>
      </c>
      <c r="I3" s="5" t="s">
        <v>167</v>
      </c>
      <c r="J3" s="7" t="s">
        <v>97</v>
      </c>
      <c r="K3" s="5" t="s">
        <v>125</v>
      </c>
      <c r="L3" s="5" t="s">
        <v>143</v>
      </c>
      <c r="M3" s="9">
        <v>0.25</v>
      </c>
    </row>
    <row r="4" spans="1:13" ht="15" x14ac:dyDescent="0.2">
      <c r="A4" s="2" t="s">
        <v>14</v>
      </c>
      <c r="B4" s="2" t="s">
        <v>12</v>
      </c>
      <c r="C4" s="2" t="s">
        <v>9</v>
      </c>
      <c r="D4" s="2" t="s">
        <v>20</v>
      </c>
      <c r="E4" s="2" t="s">
        <v>22</v>
      </c>
      <c r="F4" s="5" t="s">
        <v>115</v>
      </c>
      <c r="G4" s="2" t="s">
        <v>4</v>
      </c>
      <c r="H4" s="5" t="s">
        <v>83</v>
      </c>
      <c r="I4" s="5" t="s">
        <v>166</v>
      </c>
      <c r="J4" s="7" t="s">
        <v>98</v>
      </c>
      <c r="K4" s="5" t="s">
        <v>136</v>
      </c>
      <c r="L4" s="5" t="s">
        <v>144</v>
      </c>
      <c r="M4" s="9">
        <v>0.5</v>
      </c>
    </row>
    <row r="5" spans="1:13" ht="15" x14ac:dyDescent="0.2">
      <c r="A5" s="2" t="s">
        <v>15</v>
      </c>
      <c r="B5" s="2" t="s">
        <v>5</v>
      </c>
      <c r="C5" s="2" t="s">
        <v>10</v>
      </c>
      <c r="D5" s="2" t="s">
        <v>0</v>
      </c>
      <c r="F5" s="2" t="s">
        <v>116</v>
      </c>
      <c r="G5" s="2" t="s">
        <v>25</v>
      </c>
      <c r="H5" s="2" t="s">
        <v>84</v>
      </c>
      <c r="I5" s="2" t="s">
        <v>23</v>
      </c>
      <c r="J5" s="7" t="s">
        <v>99</v>
      </c>
      <c r="K5" s="2" t="s">
        <v>137</v>
      </c>
      <c r="L5" s="2" t="s">
        <v>145</v>
      </c>
      <c r="M5" s="9">
        <v>0.75</v>
      </c>
    </row>
    <row r="6" spans="1:13" ht="15" x14ac:dyDescent="0.2">
      <c r="A6" s="2" t="s">
        <v>16</v>
      </c>
      <c r="C6" s="2" t="s">
        <v>7</v>
      </c>
      <c r="F6" s="5" t="s">
        <v>117</v>
      </c>
      <c r="G6" s="2" t="s">
        <v>26</v>
      </c>
      <c r="H6" s="2" t="s">
        <v>85</v>
      </c>
      <c r="J6" s="7" t="s">
        <v>100</v>
      </c>
      <c r="K6" s="2" t="s">
        <v>138</v>
      </c>
      <c r="L6" s="2" t="s">
        <v>154</v>
      </c>
      <c r="M6" s="9">
        <v>1</v>
      </c>
    </row>
    <row r="7" spans="1:13" ht="15" x14ac:dyDescent="0.2">
      <c r="A7" s="2" t="s">
        <v>17</v>
      </c>
      <c r="C7" s="2" t="s">
        <v>5</v>
      </c>
      <c r="F7" s="5" t="s">
        <v>118</v>
      </c>
      <c r="G7" s="2" t="s">
        <v>1</v>
      </c>
      <c r="J7" s="7"/>
      <c r="K7" s="5" t="s">
        <v>139</v>
      </c>
      <c r="L7" s="2" t="s">
        <v>151</v>
      </c>
      <c r="M7" s="9">
        <v>1.25</v>
      </c>
    </row>
    <row r="8" spans="1:13" ht="15" x14ac:dyDescent="0.2">
      <c r="A8" s="2" t="s">
        <v>18</v>
      </c>
      <c r="C8" s="2" t="s">
        <v>0</v>
      </c>
      <c r="F8" s="2" t="s">
        <v>123</v>
      </c>
      <c r="G8" s="2" t="s">
        <v>27</v>
      </c>
      <c r="J8" s="7"/>
      <c r="K8" s="5" t="s">
        <v>140</v>
      </c>
      <c r="L8" s="5" t="s">
        <v>150</v>
      </c>
      <c r="M8" s="9">
        <v>1.5</v>
      </c>
    </row>
    <row r="9" spans="1:13" ht="15" x14ac:dyDescent="0.2">
      <c r="A9" s="2" t="s">
        <v>0</v>
      </c>
      <c r="F9" s="5" t="s">
        <v>119</v>
      </c>
      <c r="G9" s="2" t="s">
        <v>28</v>
      </c>
      <c r="J9" s="7"/>
      <c r="K9" s="2" t="s">
        <v>114</v>
      </c>
      <c r="L9" s="5" t="s">
        <v>149</v>
      </c>
      <c r="M9" s="9">
        <v>1.75</v>
      </c>
    </row>
    <row r="10" spans="1:13" ht="15" x14ac:dyDescent="0.2">
      <c r="F10" s="5" t="s">
        <v>120</v>
      </c>
      <c r="G10" s="2" t="s">
        <v>29</v>
      </c>
      <c r="J10" s="7"/>
      <c r="K10" s="2" t="s">
        <v>0</v>
      </c>
      <c r="L10" s="2" t="s">
        <v>155</v>
      </c>
      <c r="M10" s="9">
        <v>2</v>
      </c>
    </row>
    <row r="11" spans="1:13" ht="15" x14ac:dyDescent="0.2">
      <c r="F11" s="2" t="s">
        <v>121</v>
      </c>
      <c r="G11" s="2" t="s">
        <v>30</v>
      </c>
      <c r="J11" s="7"/>
      <c r="K11" s="5" t="s">
        <v>5</v>
      </c>
      <c r="L11" s="2" t="s">
        <v>147</v>
      </c>
      <c r="M11" s="9">
        <v>2.25</v>
      </c>
    </row>
    <row r="12" spans="1:13" ht="15" x14ac:dyDescent="0.2">
      <c r="F12" s="5" t="s">
        <v>122</v>
      </c>
      <c r="G12" s="2" t="s">
        <v>3</v>
      </c>
      <c r="J12" s="7"/>
      <c r="K12" s="5"/>
      <c r="L12" s="2" t="s">
        <v>146</v>
      </c>
      <c r="M12" s="9">
        <v>2.5</v>
      </c>
    </row>
    <row r="13" spans="1:13" ht="15" x14ac:dyDescent="0.2">
      <c r="F13" s="9"/>
      <c r="G13" s="2" t="s">
        <v>31</v>
      </c>
      <c r="J13" s="7"/>
      <c r="L13" s="5" t="s">
        <v>148</v>
      </c>
      <c r="M13" s="9">
        <v>2.75</v>
      </c>
    </row>
    <row r="14" spans="1:13" ht="15" x14ac:dyDescent="0.2">
      <c r="G14" s="2" t="s">
        <v>32</v>
      </c>
      <c r="M14" s="9">
        <v>3</v>
      </c>
    </row>
    <row r="15" spans="1:13" ht="15" x14ac:dyDescent="0.2">
      <c r="G15" s="2" t="s">
        <v>2</v>
      </c>
      <c r="L15" s="9"/>
      <c r="M15" s="9">
        <v>3.25</v>
      </c>
    </row>
    <row r="16" spans="1:13" ht="15" x14ac:dyDescent="0.2">
      <c r="G16" s="2" t="s">
        <v>33</v>
      </c>
      <c r="M16" s="9">
        <v>3.5</v>
      </c>
    </row>
    <row r="17" spans="7:13" ht="15" x14ac:dyDescent="0.2">
      <c r="G17" s="2" t="s">
        <v>34</v>
      </c>
      <c r="M17" s="9">
        <v>3.75</v>
      </c>
    </row>
    <row r="18" spans="7:13" ht="15" x14ac:dyDescent="0.2">
      <c r="G18" s="2" t="s">
        <v>163</v>
      </c>
      <c r="M18" s="9">
        <v>4</v>
      </c>
    </row>
    <row r="19" spans="7:13" ht="15" x14ac:dyDescent="0.2">
      <c r="G19" s="2" t="s">
        <v>35</v>
      </c>
      <c r="M19" s="9">
        <v>4.25</v>
      </c>
    </row>
    <row r="20" spans="7:13" ht="15" x14ac:dyDescent="0.2">
      <c r="M20" s="9">
        <v>4.5</v>
      </c>
    </row>
    <row r="21" spans="7:13" ht="15" x14ac:dyDescent="0.2">
      <c r="M21" s="9">
        <v>4.75</v>
      </c>
    </row>
    <row r="22" spans="7:13" ht="15" x14ac:dyDescent="0.2">
      <c r="M22" s="9">
        <v>5</v>
      </c>
    </row>
    <row r="23" spans="7:13" ht="15" x14ac:dyDescent="0.2">
      <c r="M23" s="9">
        <v>5.25</v>
      </c>
    </row>
    <row r="24" spans="7:13" ht="15" x14ac:dyDescent="0.2">
      <c r="M24" s="9">
        <v>5.5</v>
      </c>
    </row>
    <row r="25" spans="7:13" ht="15" x14ac:dyDescent="0.2">
      <c r="M25" s="9">
        <v>5.75</v>
      </c>
    </row>
    <row r="26" spans="7:13" ht="15" x14ac:dyDescent="0.2">
      <c r="M26" s="9">
        <v>6</v>
      </c>
    </row>
    <row r="27" spans="7:13" ht="15" x14ac:dyDescent="0.2">
      <c r="M27" s="9">
        <v>6.25</v>
      </c>
    </row>
    <row r="28" spans="7:13" ht="15" x14ac:dyDescent="0.2">
      <c r="M28" s="9">
        <v>6.5</v>
      </c>
    </row>
    <row r="29" spans="7:13" ht="15" x14ac:dyDescent="0.2">
      <c r="M29" s="9">
        <v>6.75</v>
      </c>
    </row>
    <row r="30" spans="7:13" ht="15" x14ac:dyDescent="0.2">
      <c r="M30" s="9">
        <v>7</v>
      </c>
    </row>
    <row r="31" spans="7:13" ht="15" x14ac:dyDescent="0.2">
      <c r="M31" s="9">
        <v>7.25</v>
      </c>
    </row>
    <row r="32" spans="7:13" ht="15" x14ac:dyDescent="0.2">
      <c r="M32" s="9">
        <v>7.5</v>
      </c>
    </row>
    <row r="33" spans="13:13" ht="15" x14ac:dyDescent="0.2">
      <c r="M33" s="9">
        <v>7.75</v>
      </c>
    </row>
    <row r="34" spans="13:13" ht="15" x14ac:dyDescent="0.2">
      <c r="M34" s="9">
        <v>8</v>
      </c>
    </row>
    <row r="35" spans="13:13" ht="15" x14ac:dyDescent="0.2">
      <c r="M35" s="9">
        <v>8.25</v>
      </c>
    </row>
    <row r="36" spans="13:13" ht="15" x14ac:dyDescent="0.2">
      <c r="M36" s="9">
        <v>8.5</v>
      </c>
    </row>
    <row r="37" spans="13:13" ht="15" x14ac:dyDescent="0.2">
      <c r="M37" s="9">
        <v>8.75</v>
      </c>
    </row>
    <row r="38" spans="13:13" ht="15" x14ac:dyDescent="0.2">
      <c r="M38" s="9">
        <v>9</v>
      </c>
    </row>
    <row r="39" spans="13:13" ht="15" x14ac:dyDescent="0.2">
      <c r="M39" s="9">
        <v>9.25</v>
      </c>
    </row>
    <row r="40" spans="13:13" ht="15" x14ac:dyDescent="0.2">
      <c r="M40" s="9">
        <v>9.5</v>
      </c>
    </row>
    <row r="41" spans="13:13" ht="15" x14ac:dyDescent="0.2">
      <c r="M41" s="9">
        <v>9.75</v>
      </c>
    </row>
    <row r="42" spans="13:13" ht="15" x14ac:dyDescent="0.2">
      <c r="M42" s="9">
        <v>10</v>
      </c>
    </row>
    <row r="43" spans="13:13" ht="15" x14ac:dyDescent="0.2">
      <c r="M43" s="9"/>
    </row>
    <row r="44" spans="13:13" ht="15" x14ac:dyDescent="0.2">
      <c r="M44" s="9"/>
    </row>
    <row r="45" spans="13:13" ht="15" x14ac:dyDescent="0.2">
      <c r="M45" s="9"/>
    </row>
    <row r="46" spans="13:13" ht="15" x14ac:dyDescent="0.2">
      <c r="M46" s="9"/>
    </row>
    <row r="47" spans="13:13" ht="15" x14ac:dyDescent="0.2">
      <c r="M47" s="9"/>
    </row>
    <row r="48" spans="13:13" ht="15" x14ac:dyDescent="0.2">
      <c r="M48" s="9"/>
    </row>
    <row r="49" spans="13:13" ht="15" x14ac:dyDescent="0.2">
      <c r="M49" s="9"/>
    </row>
    <row r="50" spans="13:13" ht="15" x14ac:dyDescent="0.2">
      <c r="M50" s="9"/>
    </row>
    <row r="51" spans="13:13" ht="15" x14ac:dyDescent="0.2">
      <c r="M51" s="9"/>
    </row>
    <row r="52" spans="13:13" ht="15" x14ac:dyDescent="0.2">
      <c r="M52" s="9"/>
    </row>
    <row r="53" spans="13:13" ht="15" x14ac:dyDescent="0.2">
      <c r="M53" s="9"/>
    </row>
    <row r="54" spans="13:13" ht="15" x14ac:dyDescent="0.2">
      <c r="M54" s="9"/>
    </row>
    <row r="55" spans="13:13" ht="15" x14ac:dyDescent="0.2">
      <c r="M55" s="9"/>
    </row>
    <row r="56" spans="13:13" ht="15" x14ac:dyDescent="0.2">
      <c r="M56" s="9"/>
    </row>
    <row r="57" spans="13:13" ht="15" x14ac:dyDescent="0.2">
      <c r="M57" s="9"/>
    </row>
    <row r="58" spans="13:13" ht="15" x14ac:dyDescent="0.2">
      <c r="M58" s="9"/>
    </row>
    <row r="59" spans="13:13" ht="15" x14ac:dyDescent="0.2">
      <c r="M59" s="9"/>
    </row>
    <row r="60" spans="13:13" ht="15" x14ac:dyDescent="0.2">
      <c r="M60" s="9"/>
    </row>
    <row r="61" spans="13:13" ht="15" x14ac:dyDescent="0.2">
      <c r="M61" s="9"/>
    </row>
    <row r="62" spans="13:13" ht="15" x14ac:dyDescent="0.2">
      <c r="M62" s="9"/>
    </row>
    <row r="63" spans="13:13" ht="15" x14ac:dyDescent="0.2">
      <c r="M63" s="9"/>
    </row>
    <row r="64" spans="13:13" ht="15" x14ac:dyDescent="0.2">
      <c r="M64" s="9"/>
    </row>
    <row r="65" spans="13:13" ht="15" x14ac:dyDescent="0.2">
      <c r="M65" s="9"/>
    </row>
    <row r="66" spans="13:13" ht="15" x14ac:dyDescent="0.2">
      <c r="M66" s="9"/>
    </row>
    <row r="67" spans="13:13" ht="15" x14ac:dyDescent="0.2">
      <c r="M67" s="9"/>
    </row>
    <row r="68" spans="13:13" ht="15" x14ac:dyDescent="0.2">
      <c r="M68" s="9"/>
    </row>
    <row r="69" spans="13:13" ht="15" x14ac:dyDescent="0.2">
      <c r="M69" s="9"/>
    </row>
    <row r="70" spans="13:13" ht="15" x14ac:dyDescent="0.2">
      <c r="M70" s="9"/>
    </row>
    <row r="71" spans="13:13" ht="15" x14ac:dyDescent="0.2">
      <c r="M71" s="9"/>
    </row>
    <row r="72" spans="13:13" ht="15" x14ac:dyDescent="0.2">
      <c r="M72" s="9"/>
    </row>
    <row r="73" spans="13:13" ht="15" x14ac:dyDescent="0.2">
      <c r="M73" s="9"/>
    </row>
    <row r="74" spans="13:13" ht="15" x14ac:dyDescent="0.2">
      <c r="M74" s="9"/>
    </row>
    <row r="75" spans="13:13" ht="15" x14ac:dyDescent="0.2">
      <c r="M75" s="9"/>
    </row>
    <row r="76" spans="13:13" ht="15" x14ac:dyDescent="0.2">
      <c r="M76" s="9"/>
    </row>
    <row r="77" spans="13:13" ht="15" x14ac:dyDescent="0.2">
      <c r="M77" s="9"/>
    </row>
    <row r="78" spans="13:13" ht="15" x14ac:dyDescent="0.2">
      <c r="M78" s="9"/>
    </row>
    <row r="79" spans="13:13" ht="15" x14ac:dyDescent="0.2">
      <c r="M79" s="9"/>
    </row>
    <row r="80" spans="13:13" ht="15" x14ac:dyDescent="0.2">
      <c r="M80" s="9"/>
    </row>
    <row r="81" spans="13:13" ht="15" x14ac:dyDescent="0.2">
      <c r="M81" s="9"/>
    </row>
    <row r="82" spans="13:13" ht="15" x14ac:dyDescent="0.2">
      <c r="M82" s="9"/>
    </row>
    <row r="83" spans="13:13" ht="15" x14ac:dyDescent="0.2">
      <c r="M83" s="9"/>
    </row>
    <row r="84" spans="13:13" ht="15" x14ac:dyDescent="0.2">
      <c r="M84" s="9"/>
    </row>
    <row r="85" spans="13:13" ht="15" x14ac:dyDescent="0.2">
      <c r="M85" s="9"/>
    </row>
    <row r="86" spans="13:13" ht="15" x14ac:dyDescent="0.2">
      <c r="M86" s="9"/>
    </row>
    <row r="87" spans="13:13" ht="15" x14ac:dyDescent="0.2">
      <c r="M87" s="9"/>
    </row>
    <row r="88" spans="13:13" ht="15" x14ac:dyDescent="0.2">
      <c r="M88" s="9"/>
    </row>
    <row r="89" spans="13:13" ht="15" x14ac:dyDescent="0.2">
      <c r="M89" s="9"/>
    </row>
    <row r="90" spans="13:13" ht="15" x14ac:dyDescent="0.2">
      <c r="M90" s="9"/>
    </row>
    <row r="91" spans="13:13" ht="15" x14ac:dyDescent="0.2">
      <c r="M91" s="9"/>
    </row>
    <row r="92" spans="13:13" ht="15" x14ac:dyDescent="0.2">
      <c r="M92" s="9"/>
    </row>
    <row r="93" spans="13:13" ht="15" x14ac:dyDescent="0.2">
      <c r="M93" s="9"/>
    </row>
    <row r="94" spans="13:13" ht="15" x14ac:dyDescent="0.2">
      <c r="M94" s="9"/>
    </row>
    <row r="95" spans="13:13" ht="15" x14ac:dyDescent="0.2">
      <c r="M95" s="9"/>
    </row>
    <row r="96" spans="13:13" ht="15" x14ac:dyDescent="0.2">
      <c r="M96" s="9"/>
    </row>
    <row r="97" spans="13:13" ht="15" x14ac:dyDescent="0.2">
      <c r="M97" s="9"/>
    </row>
    <row r="98" spans="13:13" ht="15" x14ac:dyDescent="0.2">
      <c r="M98" s="9"/>
    </row>
    <row r="99" spans="13:13" ht="15" x14ac:dyDescent="0.2">
      <c r="M99" s="9"/>
    </row>
    <row r="100" spans="13:13" ht="15" x14ac:dyDescent="0.2">
      <c r="M100" s="9"/>
    </row>
    <row r="101" spans="13:13" ht="15" x14ac:dyDescent="0.2">
      <c r="M101" s="9"/>
    </row>
    <row r="102" spans="13:13" ht="15" x14ac:dyDescent="0.2">
      <c r="M102" s="9"/>
    </row>
    <row r="103" spans="13:13" ht="15" x14ac:dyDescent="0.2">
      <c r="M103" s="9"/>
    </row>
    <row r="104" spans="13:13" ht="15" x14ac:dyDescent="0.2">
      <c r="M104" s="9"/>
    </row>
    <row r="105" spans="13:13" ht="15" x14ac:dyDescent="0.2">
      <c r="M105" s="9"/>
    </row>
    <row r="106" spans="13:13" ht="15" x14ac:dyDescent="0.2">
      <c r="M106" s="9"/>
    </row>
    <row r="107" spans="13:13" ht="15" x14ac:dyDescent="0.2">
      <c r="M107" s="9"/>
    </row>
    <row r="108" spans="13:13" ht="15" x14ac:dyDescent="0.2">
      <c r="M108" s="9"/>
    </row>
    <row r="109" spans="13:13" ht="15" x14ac:dyDescent="0.2">
      <c r="M109" s="9"/>
    </row>
    <row r="110" spans="13:13" ht="15" x14ac:dyDescent="0.2">
      <c r="M110" s="9"/>
    </row>
  </sheetData>
  <dataValidations count="1">
    <dataValidation type="list" allowBlank="1" showInputMessage="1" showErrorMessage="1" sqref="E3:E4" xr:uid="{00000000-0002-0000-0600-000000000000}">
      <formula1>#REF!</formula1>
    </dataValidation>
  </dataValidations>
  <pageMargins left="0.7" right="0.7" top="0.75" bottom="0.75" header="0.3" footer="0.3"/>
  <ignoredErrors>
    <ignoredError sqref="J5" twoDigitTextYea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6733E7324DD2439EF4E2AD751642C7" ma:contentTypeVersion="6" ma:contentTypeDescription="Create a new document." ma:contentTypeScope="" ma:versionID="68b00c20f2637bb50cb1b2be54e17810">
  <xsd:schema xmlns:xsd="http://www.w3.org/2001/XMLSchema" xmlns:xs="http://www.w3.org/2001/XMLSchema" xmlns:p="http://schemas.microsoft.com/office/2006/metadata/properties" xmlns:ns2="cafa04f4-673b-4976-8fdd-259063c9ca9e" xmlns:ns3="23b5d50c-cd1f-4b01-a4cc-a6c213adf415" targetNamespace="http://schemas.microsoft.com/office/2006/metadata/properties" ma:root="true" ma:fieldsID="0fabe8122674c68c48c17bdbb693d4eb" ns2:_="" ns3:_="">
    <xsd:import namespace="cafa04f4-673b-4976-8fdd-259063c9ca9e"/>
    <xsd:import namespace="23b5d50c-cd1f-4b01-a4cc-a6c213adf41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fa04f4-673b-4976-8fdd-259063c9ca9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b5d50c-cd1f-4b01-a4cc-a6c213adf41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492E65-4163-4FFD-BD6A-DAF9F137DC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fa04f4-673b-4976-8fdd-259063c9ca9e"/>
    <ds:schemaRef ds:uri="23b5d50c-cd1f-4b01-a4cc-a6c213adf4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AE4471-677B-48F7-AFB7-194E4207CBB0}">
  <ds:schemaRefs>
    <ds:schemaRef ds:uri="cafa04f4-673b-4976-8fdd-259063c9ca9e"/>
    <ds:schemaRef ds:uri="http://schemas.microsoft.com/office/2006/metadata/properties"/>
    <ds:schemaRef ds:uri="23b5d50c-cd1f-4b01-a4cc-a6c213adf415"/>
    <ds:schemaRef ds:uri="http://schemas.microsoft.com/office/infopath/2007/PartnerControls"/>
    <ds:schemaRef ds:uri="http://purl.org/dc/elements/1.1/"/>
    <ds:schemaRef ds:uri="http://schemas.microsoft.com/office/2006/documentManagement/types"/>
    <ds:schemaRef ds:uri="http://purl.org/dc/dcmitype/"/>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2A0FFBA-2D7D-4859-BC91-45B46D567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 notes</vt:lpstr>
      <vt:lpstr>Definitions</vt:lpstr>
      <vt:lpstr>Summary Table</vt:lpstr>
      <vt:lpstr>Volunteer Data</vt:lpstr>
      <vt:lpstr>Family Data</vt:lpstr>
      <vt:lpstr>MONTHLY ACTIVITY</vt:lpstr>
      <vt:lpstr>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dc:creator>
  <cp:lastModifiedBy>Katrina Kelly</cp:lastModifiedBy>
  <cp:lastPrinted>2016-09-30T14:27:19Z</cp:lastPrinted>
  <dcterms:created xsi:type="dcterms:W3CDTF">2016-02-11T14:34:33Z</dcterms:created>
  <dcterms:modified xsi:type="dcterms:W3CDTF">2018-01-31T15:11:36Z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0x010100176733E7324DD2439EF4E2AD751642C7</vt:lpwstr>
  </property>
</Properties>
</file>